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úpravy" sheetId="2" r:id="rId2"/>
    <sheet name="02 - VRN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'01 - Stavební úpravy'!$C$94:$K$398</definedName>
    <definedName name="_xlnm.Print_Area" localSheetId="1">'01 - Stavební úpravy'!$C$4:$J$36,'01 - Stavební úpravy'!$C$42:$J$76,'01 - Stavební úpravy'!$C$82:$K$398</definedName>
    <definedName name="_xlnm.Print_Titles" localSheetId="1">'01 - Stavební úpravy'!$94:$94</definedName>
    <definedName name="_xlnm._FilterDatabase" localSheetId="2" hidden="1">'02 - VRN'!$C$81:$K$95</definedName>
    <definedName name="_xlnm.Print_Area" localSheetId="2">'02 - VRN'!$C$4:$J$36,'02 - VRN'!$C$42:$J$63,'02 - VRN'!$C$69:$K$95</definedName>
    <definedName name="_xlnm.Print_Titles" localSheetId="2">'02 - VRN'!$81:$81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5"/>
  <c r="BH95"/>
  <c r="BG95"/>
  <c r="BE95"/>
  <c r="T95"/>
  <c r="T94"/>
  <c r="R95"/>
  <c r="R94"/>
  <c r="P95"/>
  <c r="P94"/>
  <c r="BK95"/>
  <c r="BK94"/>
  <c r="J94"/>
  <c r="J95"/>
  <c r="BF95"/>
  <c r="J62"/>
  <c r="BI93"/>
  <c r="BH93"/>
  <c r="BG93"/>
  <c r="BE93"/>
  <c r="T93"/>
  <c r="T92"/>
  <c r="R93"/>
  <c r="R92"/>
  <c r="P93"/>
  <c r="P92"/>
  <c r="BK93"/>
  <c r="BK92"/>
  <c r="J92"/>
  <c r="J93"/>
  <c r="BF93"/>
  <c r="J61"/>
  <c r="BI91"/>
  <c r="BH91"/>
  <c r="BG91"/>
  <c r="BE91"/>
  <c r="T91"/>
  <c r="T90"/>
  <c r="R91"/>
  <c r="R90"/>
  <c r="P91"/>
  <c r="P90"/>
  <c r="BK91"/>
  <c r="BK90"/>
  <c r="J90"/>
  <c r="J91"/>
  <c r="BF91"/>
  <c r="J60"/>
  <c r="BI89"/>
  <c r="BH89"/>
  <c r="BG89"/>
  <c r="BE89"/>
  <c r="T89"/>
  <c r="R89"/>
  <c r="P89"/>
  <c r="BK89"/>
  <c r="J89"/>
  <c r="BF89"/>
  <c r="BI88"/>
  <c r="BH88"/>
  <c r="BG88"/>
  <c r="BE88"/>
  <c r="T88"/>
  <c r="R88"/>
  <c r="P88"/>
  <c r="BK88"/>
  <c r="J88"/>
  <c r="BF88"/>
  <c r="BI87"/>
  <c r="BH87"/>
  <c r="BG87"/>
  <c r="BE87"/>
  <c r="T87"/>
  <c r="T86"/>
  <c r="R87"/>
  <c r="R86"/>
  <c r="P87"/>
  <c r="P86"/>
  <c r="BK87"/>
  <c r="BK86"/>
  <c r="J86"/>
  <c r="J87"/>
  <c r="BF87"/>
  <c r="J59"/>
  <c r="BI85"/>
  <c r="F34"/>
  <c i="1" r="BD53"/>
  <c i="3" r="BH85"/>
  <c r="F33"/>
  <c i="1" r="BC53"/>
  <c i="3" r="BG85"/>
  <c r="F32"/>
  <c i="1" r="BB53"/>
  <c i="3" r="BE85"/>
  <c r="J30"/>
  <c i="1" r="AV53"/>
  <c i="3" r="F30"/>
  <c i="1" r="AZ53"/>
  <c i="3" r="T85"/>
  <c r="T84"/>
  <c r="T83"/>
  <c r="T82"/>
  <c r="R85"/>
  <c r="R84"/>
  <c r="R83"/>
  <c r="R82"/>
  <c r="P85"/>
  <c r="P84"/>
  <c r="P83"/>
  <c r="P82"/>
  <c i="1" r="AU53"/>
  <c i="3" r="BK85"/>
  <c r="BK84"/>
  <c r="J84"/>
  <c r="BK83"/>
  <c r="J83"/>
  <c r="BK82"/>
  <c r="J82"/>
  <c r="J56"/>
  <c r="J27"/>
  <c i="1" r="AG53"/>
  <c i="3" r="J85"/>
  <c r="BF85"/>
  <c r="J31"/>
  <c i="1" r="AW53"/>
  <c i="3" r="F31"/>
  <c i="1" r="BA53"/>
  <c i="3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2"/>
  <c r="AX52"/>
  <c i="2" r="BI397"/>
  <c r="BH397"/>
  <c r="BG397"/>
  <c r="BE397"/>
  <c r="T397"/>
  <c r="T396"/>
  <c r="R397"/>
  <c r="R396"/>
  <c r="P397"/>
  <c r="P396"/>
  <c r="BK397"/>
  <c r="BK396"/>
  <c r="J396"/>
  <c r="J397"/>
  <c r="BF397"/>
  <c r="J75"/>
  <c r="BI395"/>
  <c r="BH395"/>
  <c r="BG395"/>
  <c r="BE395"/>
  <c r="T395"/>
  <c r="R395"/>
  <c r="P395"/>
  <c r="BK395"/>
  <c r="J395"/>
  <c r="BF395"/>
  <c r="BI394"/>
  <c r="BH394"/>
  <c r="BG394"/>
  <c r="BE394"/>
  <c r="T394"/>
  <c r="R394"/>
  <c r="P394"/>
  <c r="BK394"/>
  <c r="J394"/>
  <c r="BF394"/>
  <c r="BI392"/>
  <c r="BH392"/>
  <c r="BG392"/>
  <c r="BE392"/>
  <c r="T392"/>
  <c r="T391"/>
  <c r="R392"/>
  <c r="R391"/>
  <c r="P392"/>
  <c r="P391"/>
  <c r="BK392"/>
  <c r="BK391"/>
  <c r="J391"/>
  <c r="J392"/>
  <c r="BF392"/>
  <c r="J74"/>
  <c r="BI390"/>
  <c r="BH390"/>
  <c r="BG390"/>
  <c r="BE390"/>
  <c r="T390"/>
  <c r="R390"/>
  <c r="P390"/>
  <c r="BK390"/>
  <c r="J390"/>
  <c r="BF390"/>
  <c r="BI388"/>
  <c r="BH388"/>
  <c r="BG388"/>
  <c r="BE388"/>
  <c r="T388"/>
  <c r="R388"/>
  <c r="P388"/>
  <c r="BK388"/>
  <c r="J388"/>
  <c r="BF388"/>
  <c r="BI386"/>
  <c r="BH386"/>
  <c r="BG386"/>
  <c r="BE386"/>
  <c r="T386"/>
  <c r="R386"/>
  <c r="P386"/>
  <c r="BK386"/>
  <c r="J386"/>
  <c r="BF386"/>
  <c r="BI376"/>
  <c r="BH376"/>
  <c r="BG376"/>
  <c r="BE376"/>
  <c r="T376"/>
  <c r="T375"/>
  <c r="R376"/>
  <c r="R375"/>
  <c r="P376"/>
  <c r="P375"/>
  <c r="BK376"/>
  <c r="BK375"/>
  <c r="J375"/>
  <c r="J376"/>
  <c r="BF376"/>
  <c r="J73"/>
  <c r="BI374"/>
  <c r="BH374"/>
  <c r="BG374"/>
  <c r="BE374"/>
  <c r="T374"/>
  <c r="R374"/>
  <c r="P374"/>
  <c r="BK374"/>
  <c r="J374"/>
  <c r="BF374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R370"/>
  <c r="P370"/>
  <c r="BK370"/>
  <c r="J370"/>
  <c r="BF370"/>
  <c r="BI368"/>
  <c r="BH368"/>
  <c r="BG368"/>
  <c r="BE368"/>
  <c r="T368"/>
  <c r="R368"/>
  <c r="P368"/>
  <c r="BK368"/>
  <c r="J368"/>
  <c r="BF368"/>
  <c r="BI367"/>
  <c r="BH367"/>
  <c r="BG367"/>
  <c r="BE367"/>
  <c r="T367"/>
  <c r="R367"/>
  <c r="P367"/>
  <c r="BK367"/>
  <c r="J367"/>
  <c r="BF367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0"/>
  <c r="BH360"/>
  <c r="BG360"/>
  <c r="BE360"/>
  <c r="T360"/>
  <c r="R360"/>
  <c r="P360"/>
  <c r="BK360"/>
  <c r="J360"/>
  <c r="BF360"/>
  <c r="BI359"/>
  <c r="BH359"/>
  <c r="BG359"/>
  <c r="BE359"/>
  <c r="T359"/>
  <c r="R359"/>
  <c r="P359"/>
  <c r="BK359"/>
  <c r="J359"/>
  <c r="BF359"/>
  <c r="BI357"/>
  <c r="BH357"/>
  <c r="BG357"/>
  <c r="BE357"/>
  <c r="T357"/>
  <c r="T356"/>
  <c r="R357"/>
  <c r="R356"/>
  <c r="P357"/>
  <c r="P356"/>
  <c r="BK357"/>
  <c r="BK356"/>
  <c r="J356"/>
  <c r="J357"/>
  <c r="BF357"/>
  <c r="J72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1"/>
  <c r="BH351"/>
  <c r="BG351"/>
  <c r="BE351"/>
  <c r="T351"/>
  <c r="T350"/>
  <c r="R351"/>
  <c r="R350"/>
  <c r="P351"/>
  <c r="P350"/>
  <c r="BK351"/>
  <c r="BK350"/>
  <c r="J350"/>
  <c r="J351"/>
  <c r="BF351"/>
  <c r="J71"/>
  <c r="BI349"/>
  <c r="BH349"/>
  <c r="BG349"/>
  <c r="BE349"/>
  <c r="T349"/>
  <c r="R349"/>
  <c r="P349"/>
  <c r="BK349"/>
  <c r="J349"/>
  <c r="BF349"/>
  <c r="BI348"/>
  <c r="BH348"/>
  <c r="BG348"/>
  <c r="BE348"/>
  <c r="T348"/>
  <c r="R348"/>
  <c r="P348"/>
  <c r="BK348"/>
  <c r="J348"/>
  <c r="BF348"/>
  <c r="BI347"/>
  <c r="BH347"/>
  <c r="BG347"/>
  <c r="BE347"/>
  <c r="T347"/>
  <c r="T346"/>
  <c r="R347"/>
  <c r="R346"/>
  <c r="P347"/>
  <c r="P346"/>
  <c r="BK347"/>
  <c r="BK346"/>
  <c r="J346"/>
  <c r="J347"/>
  <c r="BF347"/>
  <c r="J70"/>
  <c r="BI345"/>
  <c r="BH345"/>
  <c r="BG345"/>
  <c r="BE345"/>
  <c r="T345"/>
  <c r="R345"/>
  <c r="P345"/>
  <c r="BK345"/>
  <c r="J345"/>
  <c r="BF345"/>
  <c r="BI344"/>
  <c r="BH344"/>
  <c r="BG344"/>
  <c r="BE344"/>
  <c r="T344"/>
  <c r="R344"/>
  <c r="P344"/>
  <c r="BK344"/>
  <c r="J344"/>
  <c r="BF344"/>
  <c r="BI343"/>
  <c r="BH343"/>
  <c r="BG343"/>
  <c r="BE343"/>
  <c r="T343"/>
  <c r="R343"/>
  <c r="P343"/>
  <c r="BK343"/>
  <c r="J343"/>
  <c r="BF343"/>
  <c r="BI342"/>
  <c r="BH342"/>
  <c r="BG342"/>
  <c r="BE342"/>
  <c r="T342"/>
  <c r="R342"/>
  <c r="P342"/>
  <c r="BK342"/>
  <c r="J342"/>
  <c r="BF342"/>
  <c r="BI341"/>
  <c r="BH341"/>
  <c r="BG341"/>
  <c r="BE341"/>
  <c r="T341"/>
  <c r="R341"/>
  <c r="P341"/>
  <c r="BK341"/>
  <c r="J341"/>
  <c r="BF341"/>
  <c r="BI340"/>
  <c r="BH340"/>
  <c r="BG340"/>
  <c r="BE340"/>
  <c r="T340"/>
  <c r="R340"/>
  <c r="P340"/>
  <c r="BK340"/>
  <c r="J340"/>
  <c r="BF340"/>
  <c r="BI339"/>
  <c r="BH339"/>
  <c r="BG339"/>
  <c r="BE339"/>
  <c r="T339"/>
  <c r="R339"/>
  <c r="P339"/>
  <c r="BK339"/>
  <c r="J339"/>
  <c r="BF339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29"/>
  <c r="BH329"/>
  <c r="BG329"/>
  <c r="BE329"/>
  <c r="T329"/>
  <c r="R329"/>
  <c r="P329"/>
  <c r="BK329"/>
  <c r="J329"/>
  <c r="BF329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3"/>
  <c r="BH323"/>
  <c r="BG323"/>
  <c r="BE323"/>
  <c r="T323"/>
  <c r="R323"/>
  <c r="P323"/>
  <c r="BK323"/>
  <c r="J323"/>
  <c r="BF323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8"/>
  <c r="BH318"/>
  <c r="BG318"/>
  <c r="BE318"/>
  <c r="T318"/>
  <c r="R318"/>
  <c r="P318"/>
  <c r="BK318"/>
  <c r="J318"/>
  <c r="BF318"/>
  <c r="BI316"/>
  <c r="BH316"/>
  <c r="BG316"/>
  <c r="BE316"/>
  <c r="T316"/>
  <c r="R316"/>
  <c r="P316"/>
  <c r="BK316"/>
  <c r="J316"/>
  <c r="BF316"/>
  <c r="BI315"/>
  <c r="BH315"/>
  <c r="BG315"/>
  <c r="BE315"/>
  <c r="T315"/>
  <c r="T314"/>
  <c r="R315"/>
  <c r="R314"/>
  <c r="P315"/>
  <c r="P314"/>
  <c r="BK315"/>
  <c r="BK314"/>
  <c r="J314"/>
  <c r="J315"/>
  <c r="BF315"/>
  <c r="J69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8"/>
  <c r="BH308"/>
  <c r="BG308"/>
  <c r="BE308"/>
  <c r="T308"/>
  <c r="T307"/>
  <c r="R308"/>
  <c r="R307"/>
  <c r="P308"/>
  <c r="P307"/>
  <c r="BK308"/>
  <c r="BK307"/>
  <c r="J307"/>
  <c r="J308"/>
  <c r="BF308"/>
  <c r="J68"/>
  <c r="BI305"/>
  <c r="BH305"/>
  <c r="BG305"/>
  <c r="BE305"/>
  <c r="T305"/>
  <c r="R305"/>
  <c r="P305"/>
  <c r="BK305"/>
  <c r="J305"/>
  <c r="BF305"/>
  <c r="BI304"/>
  <c r="BH304"/>
  <c r="BG304"/>
  <c r="BE304"/>
  <c r="T304"/>
  <c r="T303"/>
  <c r="R304"/>
  <c r="R303"/>
  <c r="P304"/>
  <c r="P303"/>
  <c r="BK304"/>
  <c r="BK303"/>
  <c r="J303"/>
  <c r="J304"/>
  <c r="BF304"/>
  <c r="J67"/>
  <c r="BI302"/>
  <c r="BH302"/>
  <c r="BG302"/>
  <c r="BE302"/>
  <c r="T302"/>
  <c r="T301"/>
  <c r="R302"/>
  <c r="R301"/>
  <c r="P302"/>
  <c r="P301"/>
  <c r="BK302"/>
  <c r="BK301"/>
  <c r="J301"/>
  <c r="J302"/>
  <c r="BF302"/>
  <c r="J66"/>
  <c r="BI300"/>
  <c r="BH300"/>
  <c r="BG300"/>
  <c r="BE300"/>
  <c r="T300"/>
  <c r="R300"/>
  <c r="P300"/>
  <c r="BK300"/>
  <c r="J300"/>
  <c r="BF300"/>
  <c r="BI298"/>
  <c r="BH298"/>
  <c r="BG298"/>
  <c r="BE298"/>
  <c r="T298"/>
  <c r="R298"/>
  <c r="P298"/>
  <c r="BK298"/>
  <c r="J298"/>
  <c r="BF298"/>
  <c r="BI296"/>
  <c r="BH296"/>
  <c r="BG296"/>
  <c r="BE296"/>
  <c r="T296"/>
  <c r="T295"/>
  <c r="T294"/>
  <c r="R296"/>
  <c r="R295"/>
  <c r="R294"/>
  <c r="P296"/>
  <c r="P295"/>
  <c r="P294"/>
  <c r="BK296"/>
  <c r="BK295"/>
  <c r="J295"/>
  <c r="BK294"/>
  <c r="J294"/>
  <c r="J296"/>
  <c r="BF296"/>
  <c r="J65"/>
  <c r="J64"/>
  <c r="BI293"/>
  <c r="BH293"/>
  <c r="BG293"/>
  <c r="BE293"/>
  <c r="T293"/>
  <c r="T292"/>
  <c r="R293"/>
  <c r="R292"/>
  <c r="P293"/>
  <c r="P292"/>
  <c r="BK293"/>
  <c r="BK292"/>
  <c r="J292"/>
  <c r="J293"/>
  <c r="BF293"/>
  <c r="J63"/>
  <c r="BI291"/>
  <c r="BH291"/>
  <c r="BG291"/>
  <c r="BE291"/>
  <c r="T291"/>
  <c r="R291"/>
  <c r="P291"/>
  <c r="BK291"/>
  <c r="J291"/>
  <c r="BF291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T285"/>
  <c r="R286"/>
  <c r="R285"/>
  <c r="P286"/>
  <c r="P285"/>
  <c r="BK286"/>
  <c r="BK285"/>
  <c r="J285"/>
  <c r="J286"/>
  <c r="BF286"/>
  <c r="J62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8"/>
  <c r="BH278"/>
  <c r="BG278"/>
  <c r="BE278"/>
  <c r="T278"/>
  <c r="R278"/>
  <c r="P278"/>
  <c r="BK278"/>
  <c r="J278"/>
  <c r="BF278"/>
  <c r="BI276"/>
  <c r="BH276"/>
  <c r="BG276"/>
  <c r="BE276"/>
  <c r="T276"/>
  <c r="R276"/>
  <c r="P276"/>
  <c r="BK276"/>
  <c r="J276"/>
  <c r="BF276"/>
  <c r="BI274"/>
  <c r="BH274"/>
  <c r="BG274"/>
  <c r="BE274"/>
  <c r="T274"/>
  <c r="R274"/>
  <c r="P274"/>
  <c r="BK274"/>
  <c r="J274"/>
  <c r="BF274"/>
  <c r="BI270"/>
  <c r="BH270"/>
  <c r="BG270"/>
  <c r="BE270"/>
  <c r="T270"/>
  <c r="R270"/>
  <c r="P270"/>
  <c r="BK270"/>
  <c r="J270"/>
  <c r="BF270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4"/>
  <c r="BH264"/>
  <c r="BG264"/>
  <c r="BE264"/>
  <c r="T264"/>
  <c r="R264"/>
  <c r="P264"/>
  <c r="BK264"/>
  <c r="J264"/>
  <c r="BF264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59"/>
  <c r="BH259"/>
  <c r="BG259"/>
  <c r="BE259"/>
  <c r="T259"/>
  <c r="R259"/>
  <c r="P259"/>
  <c r="BK259"/>
  <c r="J259"/>
  <c r="BF259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4"/>
  <c r="BH254"/>
  <c r="BG254"/>
  <c r="BE254"/>
  <c r="T254"/>
  <c r="R254"/>
  <c r="P254"/>
  <c r="BK254"/>
  <c r="J254"/>
  <c r="BF254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49"/>
  <c r="BH249"/>
  <c r="BG249"/>
  <c r="BE249"/>
  <c r="T249"/>
  <c r="R249"/>
  <c r="P249"/>
  <c r="BK249"/>
  <c r="J249"/>
  <c r="BF249"/>
  <c r="BI244"/>
  <c r="BH244"/>
  <c r="BG244"/>
  <c r="BE244"/>
  <c r="T244"/>
  <c r="T243"/>
  <c r="R244"/>
  <c r="R243"/>
  <c r="P244"/>
  <c r="P243"/>
  <c r="BK244"/>
  <c r="BK243"/>
  <c r="J243"/>
  <c r="J244"/>
  <c r="BF244"/>
  <c r="J61"/>
  <c r="BI241"/>
  <c r="BH241"/>
  <c r="BG241"/>
  <c r="BE241"/>
  <c r="T241"/>
  <c r="R241"/>
  <c r="P241"/>
  <c r="BK241"/>
  <c r="J241"/>
  <c r="BF241"/>
  <c r="BI231"/>
  <c r="BH231"/>
  <c r="BG231"/>
  <c r="BE231"/>
  <c r="T231"/>
  <c r="R231"/>
  <c r="P231"/>
  <c r="BK231"/>
  <c r="J231"/>
  <c r="BF231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05"/>
  <c r="BH205"/>
  <c r="BG205"/>
  <c r="BE205"/>
  <c r="T205"/>
  <c r="R205"/>
  <c r="P205"/>
  <c r="BK205"/>
  <c r="J205"/>
  <c r="BF205"/>
  <c r="BI197"/>
  <c r="BH197"/>
  <c r="BG197"/>
  <c r="BE197"/>
  <c r="T197"/>
  <c r="R197"/>
  <c r="P197"/>
  <c r="BK197"/>
  <c r="J197"/>
  <c r="BF197"/>
  <c r="BI195"/>
  <c r="BH195"/>
  <c r="BG195"/>
  <c r="BE195"/>
  <c r="T195"/>
  <c r="R195"/>
  <c r="P195"/>
  <c r="BK195"/>
  <c r="J195"/>
  <c r="BF195"/>
  <c r="BI193"/>
  <c r="BH193"/>
  <c r="BG193"/>
  <c r="BE193"/>
  <c r="T193"/>
  <c r="R193"/>
  <c r="P193"/>
  <c r="BK193"/>
  <c r="J193"/>
  <c r="BF193"/>
  <c r="BI191"/>
  <c r="BH191"/>
  <c r="BG191"/>
  <c r="BE191"/>
  <c r="T191"/>
  <c r="R191"/>
  <c r="P191"/>
  <c r="BK191"/>
  <c r="J191"/>
  <c r="BF191"/>
  <c r="BI189"/>
  <c r="BH189"/>
  <c r="BG189"/>
  <c r="BE189"/>
  <c r="T189"/>
  <c r="R189"/>
  <c r="P189"/>
  <c r="BK189"/>
  <c r="J189"/>
  <c r="BF189"/>
  <c r="BI187"/>
  <c r="BH187"/>
  <c r="BG187"/>
  <c r="BE187"/>
  <c r="T187"/>
  <c r="R187"/>
  <c r="P187"/>
  <c r="BK187"/>
  <c r="J187"/>
  <c r="BF187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2"/>
  <c r="BH182"/>
  <c r="BG182"/>
  <c r="BE182"/>
  <c r="T182"/>
  <c r="R182"/>
  <c r="P182"/>
  <c r="BK182"/>
  <c r="J182"/>
  <c r="BF182"/>
  <c r="BI176"/>
  <c r="BH176"/>
  <c r="BG176"/>
  <c r="BE176"/>
  <c r="T176"/>
  <c r="R176"/>
  <c r="P176"/>
  <c r="BK176"/>
  <c r="J176"/>
  <c r="BF176"/>
  <c r="BI174"/>
  <c r="BH174"/>
  <c r="BG174"/>
  <c r="BE174"/>
  <c r="T174"/>
  <c r="R174"/>
  <c r="P174"/>
  <c r="BK174"/>
  <c r="J174"/>
  <c r="BF174"/>
  <c r="BI168"/>
  <c r="BH168"/>
  <c r="BG168"/>
  <c r="BE168"/>
  <c r="T168"/>
  <c r="R168"/>
  <c r="P168"/>
  <c r="BK168"/>
  <c r="J168"/>
  <c r="BF168"/>
  <c r="BI166"/>
  <c r="BH166"/>
  <c r="BG166"/>
  <c r="BE166"/>
  <c r="T166"/>
  <c r="R166"/>
  <c r="P166"/>
  <c r="BK166"/>
  <c r="J166"/>
  <c r="BF166"/>
  <c r="BI162"/>
  <c r="BH162"/>
  <c r="BG162"/>
  <c r="BE162"/>
  <c r="T162"/>
  <c r="R162"/>
  <c r="P162"/>
  <c r="BK162"/>
  <c r="J162"/>
  <c r="BF162"/>
  <c r="BI160"/>
  <c r="BH160"/>
  <c r="BG160"/>
  <c r="BE160"/>
  <c r="T160"/>
  <c r="R160"/>
  <c r="P160"/>
  <c r="BK160"/>
  <c r="J160"/>
  <c r="BF160"/>
  <c r="BI156"/>
  <c r="BH156"/>
  <c r="BG156"/>
  <c r="BE156"/>
  <c r="T156"/>
  <c r="R156"/>
  <c r="P156"/>
  <c r="BK156"/>
  <c r="J156"/>
  <c r="BF156"/>
  <c r="BI148"/>
  <c r="BH148"/>
  <c r="BG148"/>
  <c r="BE148"/>
  <c r="T148"/>
  <c r="R148"/>
  <c r="P148"/>
  <c r="BK148"/>
  <c r="J148"/>
  <c r="BF148"/>
  <c r="BI146"/>
  <c r="BH146"/>
  <c r="BG146"/>
  <c r="BE146"/>
  <c r="T146"/>
  <c r="R146"/>
  <c r="P146"/>
  <c r="BK146"/>
  <c r="J146"/>
  <c r="BF146"/>
  <c r="BI138"/>
  <c r="BH138"/>
  <c r="BG138"/>
  <c r="BE138"/>
  <c r="T138"/>
  <c r="R138"/>
  <c r="P138"/>
  <c r="BK138"/>
  <c r="J138"/>
  <c r="BF138"/>
  <c r="BI136"/>
  <c r="BH136"/>
  <c r="BG136"/>
  <c r="BE136"/>
  <c r="T136"/>
  <c r="R136"/>
  <c r="P136"/>
  <c r="BK136"/>
  <c r="J136"/>
  <c r="BF136"/>
  <c r="BI133"/>
  <c r="BH133"/>
  <c r="BG133"/>
  <c r="BE133"/>
  <c r="T133"/>
  <c r="R133"/>
  <c r="P133"/>
  <c r="BK133"/>
  <c r="J133"/>
  <c r="BF133"/>
  <c r="BI131"/>
  <c r="BH131"/>
  <c r="BG131"/>
  <c r="BE131"/>
  <c r="T131"/>
  <c r="R131"/>
  <c r="P131"/>
  <c r="BK131"/>
  <c r="J131"/>
  <c r="BF131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14"/>
  <c r="BH114"/>
  <c r="BG114"/>
  <c r="BE114"/>
  <c r="T114"/>
  <c r="T113"/>
  <c r="R114"/>
  <c r="R113"/>
  <c r="P114"/>
  <c r="P113"/>
  <c r="BK114"/>
  <c r="BK113"/>
  <c r="J113"/>
  <c r="J114"/>
  <c r="BF114"/>
  <c r="J60"/>
  <c r="BI111"/>
  <c r="BH111"/>
  <c r="BG111"/>
  <c r="BE111"/>
  <c r="T111"/>
  <c r="R111"/>
  <c r="P111"/>
  <c r="BK111"/>
  <c r="J111"/>
  <c r="BF111"/>
  <c r="BI110"/>
  <c r="BH110"/>
  <c r="BG110"/>
  <c r="BE110"/>
  <c r="T110"/>
  <c r="T109"/>
  <c r="R110"/>
  <c r="R109"/>
  <c r="P110"/>
  <c r="P109"/>
  <c r="BK110"/>
  <c r="BK109"/>
  <c r="J109"/>
  <c r="J110"/>
  <c r="BF110"/>
  <c r="J59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0"/>
  <c r="BH100"/>
  <c r="BG100"/>
  <c r="BE100"/>
  <c r="T100"/>
  <c r="R100"/>
  <c r="P100"/>
  <c r="BK100"/>
  <c r="J100"/>
  <c r="BF100"/>
  <c r="BI98"/>
  <c r="F34"/>
  <c i="1" r="BD52"/>
  <c i="2" r="BH98"/>
  <c r="F33"/>
  <c i="1" r="BC52"/>
  <c i="2" r="BG98"/>
  <c r="F32"/>
  <c i="1" r="BB52"/>
  <c i="2" r="BE98"/>
  <c r="J30"/>
  <c i="1" r="AV52"/>
  <c i="2" r="F30"/>
  <c i="1" r="AZ52"/>
  <c i="2" r="T98"/>
  <c r="T97"/>
  <c r="T96"/>
  <c r="T95"/>
  <c r="R98"/>
  <c r="R97"/>
  <c r="R96"/>
  <c r="R95"/>
  <c r="P98"/>
  <c r="P97"/>
  <c r="P96"/>
  <c r="P95"/>
  <c i="1" r="AU52"/>
  <c i="2" r="BK98"/>
  <c r="BK97"/>
  <c r="J97"/>
  <c r="BK96"/>
  <c r="J96"/>
  <c r="BK95"/>
  <c r="J95"/>
  <c r="J56"/>
  <c r="J27"/>
  <c i="1" r="AG52"/>
  <c i="2" r="J98"/>
  <c r="BF98"/>
  <c r="J31"/>
  <c i="1" r="AW52"/>
  <c i="2" r="F31"/>
  <c i="1" r="BA52"/>
  <c i="2" r="J58"/>
  <c r="J57"/>
  <c r="J91"/>
  <c r="F91"/>
  <c r="F89"/>
  <c r="E87"/>
  <c r="J51"/>
  <c r="F51"/>
  <c r="F49"/>
  <c r="E47"/>
  <c r="J36"/>
  <c r="J18"/>
  <c r="E18"/>
  <c r="F92"/>
  <c r="F52"/>
  <c r="J17"/>
  <c r="J12"/>
  <c r="J89"/>
  <c r="J49"/>
  <c r="E7"/>
  <c r="E8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<sst xmlns="http://schemas.openxmlformats.org/spreadsheetml/2006/main">
  <si>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</si>
  <si>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</si>
  <si>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</si>
  <si>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</si>
  <si>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</si>
  <si>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</si>
  <si>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</si>
  <si>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{afb25224-f5a1-4924-ab57-303704405997}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</si>
  <si>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</si>
  <si>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</si>
  <si>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</si>
  <si>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</si>
  <si>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</si>
  <si>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</si>
  <si>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</si>
  <si>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</si>
  <si>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Bohumin_266-271-276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</si>
  <si>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</si>
  <si>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</si>
  <si>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Zateplení domů a oprava střech na ul. Jateční v Bohumíně - I., č. p. 266, 271, 246</t>
  </si>
  <si>
    <t>KSO:</t>
  </si>
  <si>
    <t/>
  </si>
  <si>
    <t>CC-CZ:</t>
  </si>
  <si>
    <t>Místo:</t>
  </si>
  <si>
    <t>Bohumín</t>
  </si>
  <si>
    <t>Datum:</t>
  </si>
  <si>
    <t>14. 12. 2018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</si>
  <si>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</si>
  <si>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</si>
  <si>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</si>
  <si>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</si>
  <si>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</si>
  <si>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</si>
  <si>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</si>
  <si>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05643546</t>
  </si>
  <si>
    <t>BENUTA PRO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</si>
  <si>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</si>
  <si>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</si>
  <si>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</si>
  <si>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</si>
  <si>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</si>
  <si>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</si>
  <si>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</si>
  <si>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</si>
  <si>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</si>
  <si>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</si>
  <si>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</si>
  <si>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</si>
  <si>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</si>
  <si>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</si>
  <si>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</si>
  <si>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</si>
  <si>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</si>
  <si>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</si>
  <si>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</si>
  <si>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</si>
  <si>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</si>
  <si>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</si>
  <si>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</si>
  <si>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</si>
  <si>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</si>
  <si>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</si>
  <si>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</si>
  <si>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</si>
  <si>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</si>
  <si>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</si>
  <si>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</si>
  <si>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</si>
  <si>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</si>
  <si>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</si>
  <si>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</si>
  <si>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</si>
  <si>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</si>
  <si>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</si>
  <si>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</si>
  <si>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</si>
  <si>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</si>
  <si>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</si>
  <si>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</si>
  <si>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</si>
  <si>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</si>
  <si>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</si>
  <si>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{f1a2e436-a490-4a52-9409-b73da12762b9}</t>
  </si>
  <si>
    <t>02</t>
  </si>
  <si>
    <t>VRN</t>
  </si>
  <si>
    <t>{a626f42d-5a3b-4e26-9bc2-f79f996865b8}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</si>
  <si>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</si>
  <si>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</si>
  <si>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</si>
  <si>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</si>
  <si>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</si>
  <si>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</si>
  <si>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</si>
  <si>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</si>
  <si>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</si>
  <si>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</si>
  <si>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</si>
  <si>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</si>
  <si>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</si>
  <si>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</si>
  <si>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</si>
  <si>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</si>
  <si>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</si>
  <si>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</si>
  <si>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</si>
  <si>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</si>
  <si>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</si>
  <si>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</si>
  <si>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</si>
  <si>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748 - Elektromontáže - osvětlovací zařízení a svítidla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</si>
  <si>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</si>
  <si>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</si>
  <si>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</si>
  <si>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</si>
  <si>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</si>
  <si>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</si>
  <si>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</si>
  <si>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</si>
  <si>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</si>
  <si>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</si>
  <si>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</si>
  <si>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</si>
  <si>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</si>
  <si>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</si>
  <si>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</si>
  <si>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</si>
  <si>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</si>
  <si>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</si>
  <si>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</si>
  <si>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</si>
  <si>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</si>
  <si>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</si>
  <si>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</si>
  <si>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</si>
  <si>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</si>
  <si>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</si>
  <si>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</si>
  <si>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</si>
  <si>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</si>
  <si>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</si>
  <si>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01</t>
  </si>
  <si>
    <t>4</t>
  </si>
  <si>
    <t>2</t>
  </si>
  <si>
    <t>677084774</t>
  </si>
  <si>
    <t>VV</t>
  </si>
  <si>
    <t>90,1*0,5</t>
  </si>
  <si>
    <t>132201101</t>
  </si>
  <si>
    <t>Hloubení rýh š do 600 mm v hornině tř. 3 objemu do 100 m3</t>
  </si>
  <si>
    <t>m3</t>
  </si>
  <si>
    <t>547087065</t>
  </si>
  <si>
    <t>90,1*0,5*0,4</t>
  </si>
  <si>
    <t>3</t>
  </si>
  <si>
    <t>132201109</t>
  </si>
  <si>
    <t>Příplatek za lepivost k hloubení rýh š do 600 mm v hornině tř. 3</t>
  </si>
  <si>
    <t>-963993134</t>
  </si>
  <si>
    <t>174101101</t>
  </si>
  <si>
    <t>Zásyp jam, šachet rýh nebo kolem objektů sypaninou se zhutněním</t>
  </si>
  <si>
    <t>42931439</t>
  </si>
  <si>
    <t>5</t>
  </si>
  <si>
    <t>181006112</t>
  </si>
  <si>
    <t>Rozprostření zemint l vrstvy do 0,15 m schopných zúrodnění v rovině a sklonu do 1:5</t>
  </si>
  <si>
    <t>-1497166017</t>
  </si>
  <si>
    <t>92*2</t>
  </si>
  <si>
    <t>6</t>
  </si>
  <si>
    <t>181411131</t>
  </si>
  <si>
    <t>Založení parkového trávníku výsevem plochy do 1000 m2 v rovině a ve svahu do 1:5</t>
  </si>
  <si>
    <t>513384699</t>
  </si>
  <si>
    <t>7</t>
  </si>
  <si>
    <t>M</t>
  </si>
  <si>
    <t>005724100</t>
  </si>
  <si>
    <t>osivo směs travní parková</t>
  </si>
  <si>
    <t>kg</t>
  </si>
  <si>
    <t>8</t>
  </si>
  <si>
    <t>455540625</t>
  </si>
  <si>
    <t>184*0,015 'Přepočtené koeficientem množství</t>
  </si>
  <si>
    <t>Komunikace pozemní</t>
  </si>
  <si>
    <t>596811221</t>
  </si>
  <si>
    <t>Kladení betonové dlažby komunikací pro pěší do lože z kameniva vel do 0,25 m2 plochy do 100 m2</t>
  </si>
  <si>
    <t>-767428251</t>
  </si>
  <si>
    <t>9</t>
  </si>
  <si>
    <t>592456010</t>
  </si>
  <si>
    <t>dlažba desková betonová 50x50x5cm přírodní</t>
  </si>
  <si>
    <t>-1360892563</t>
  </si>
  <si>
    <t>54,1*1,15 'Přepočtené koeficientem množství</t>
  </si>
  <si>
    <t>Úpravy povrchů, podlahy a osazování výplní</t>
  </si>
  <si>
    <t>10</t>
  </si>
  <si>
    <t>622135011</t>
  </si>
  <si>
    <t>Vyrovnání podkladu vnějších stěn tmelem tl do 2 mm</t>
  </si>
  <si>
    <t>1933597139</t>
  </si>
  <si>
    <t>Fasáda sever</t>
  </si>
  <si>
    <t>(10,2-0,8)*10,05</t>
  </si>
  <si>
    <t>6*(1,35+1,2*2)*0,2+(0,6+0,6*2)*0,2+(0,9+2*2)*0,3</t>
  </si>
  <si>
    <t>9,75*0,4</t>
  </si>
  <si>
    <t>Fasáda jih</t>
  </si>
  <si>
    <t>6*(1,35+1,2*2)*0,2+(0,6+0,6*2)*0,2</t>
  </si>
  <si>
    <t>Součet</t>
  </si>
  <si>
    <t>11</t>
  </si>
  <si>
    <t>622135095</t>
  </si>
  <si>
    <t>Příplatek k vyrovnání vnějších stěn tmelem za každý dalších 1 mm tl</t>
  </si>
  <si>
    <t>-426964059</t>
  </si>
  <si>
    <t>12</t>
  </si>
  <si>
    <t>622211001</t>
  </si>
  <si>
    <t>Montáž kontaktního zateplení vnějších stěn z polystyrénových desek tl do 40 mm</t>
  </si>
  <si>
    <t>1336128060</t>
  </si>
  <si>
    <t>Fasáda západ</t>
  </si>
  <si>
    <t>48*1,1</t>
  </si>
  <si>
    <t xml:space="preserve">Fasáda východ </t>
  </si>
  <si>
    <t>13</t>
  </si>
  <si>
    <t>28376365</t>
  </si>
  <si>
    <t>deska XPS hladký povrch λ=0,034 tl 40mm</t>
  </si>
  <si>
    <t>-1446787717</t>
  </si>
  <si>
    <t>105,6*1,02 'Přepočtené koeficientem množství</t>
  </si>
  <si>
    <t>14</t>
  </si>
  <si>
    <t>622211011</t>
  </si>
  <si>
    <t>Montáž kontaktního zateplení vnějších stěn z polystyrénových desek tl do 80 mm</t>
  </si>
  <si>
    <t>-1696017717</t>
  </si>
  <si>
    <t>Fasáda východ</t>
  </si>
  <si>
    <t>3*2,15*(8,7-0,9-0,8)</t>
  </si>
  <si>
    <t>28375936</t>
  </si>
  <si>
    <t>deska EPS 70 fasádní λ=0,039 tl 80mm</t>
  </si>
  <si>
    <t>246873306</t>
  </si>
  <si>
    <t>45,15*1,02 'Přepočtené koeficientem množství</t>
  </si>
  <si>
    <t>16</t>
  </si>
  <si>
    <t>622211031</t>
  </si>
  <si>
    <t>Montáž kontaktního zateplení vnějších stěn z polystyrénových desek tl do 160 mm</t>
  </si>
  <si>
    <t>-1437619251</t>
  </si>
  <si>
    <t>501,38-37,84-42,57-2,16</t>
  </si>
  <si>
    <t>-46,08</t>
  </si>
  <si>
    <t>501,380-37,84-42,57</t>
  </si>
  <si>
    <t>-36*2,1*1,5</t>
  </si>
  <si>
    <t>17</t>
  </si>
  <si>
    <t>28375935</t>
  </si>
  <si>
    <t>deska EPS 70 fasádní λ=0,039 tl 150mm</t>
  </si>
  <si>
    <t>1192455572</t>
  </si>
  <si>
    <t>680,3*1,02 'Přepočtené koeficientem množství</t>
  </si>
  <si>
    <t>18</t>
  </si>
  <si>
    <t>622212051</t>
  </si>
  <si>
    <t>Montáž kontaktního zateplení vnějšího ostění hl. špalety do 400 mm z polystyrenu tl do 40 mm</t>
  </si>
  <si>
    <t>m</t>
  </si>
  <si>
    <t>1965232020</t>
  </si>
  <si>
    <t>181</t>
  </si>
  <si>
    <t>36*0,6+12*1,35+6*1,35+1,35</t>
  </si>
  <si>
    <t>36*2,1</t>
  </si>
  <si>
    <t>36*2*1,5</t>
  </si>
  <si>
    <t>19</t>
  </si>
  <si>
    <t>28376360</t>
  </si>
  <si>
    <t>deska XPS strukturovaný povrch hrana rovná λ=0,034 tl 20mm</t>
  </si>
  <si>
    <t>1600989902</t>
  </si>
  <si>
    <t>75,6*0,25</t>
  </si>
  <si>
    <t>(36*0,6+12*1,35+6*1,35+1,35)*0,25</t>
  </si>
  <si>
    <t>20</t>
  </si>
  <si>
    <t>28375865</t>
  </si>
  <si>
    <t>deska EPS 70 se zvýšenou pevností v tlaku tl 20mm</t>
  </si>
  <si>
    <t>-865106786</t>
  </si>
  <si>
    <t>(181+183,6)*0,25</t>
  </si>
  <si>
    <t>622221011</t>
  </si>
  <si>
    <t>Montáž kontaktního zateplení vnějších stěn z minerální vlny s podélnou orientací vláken tl do 80 mm</t>
  </si>
  <si>
    <t>1859924982</t>
  </si>
  <si>
    <t xml:space="preserve"> nad soklem, MV tl. 80 mm (výšky=0,9m) v místě kolem vstupů</t>
  </si>
  <si>
    <t>21,5*3*0,9-1,35*3*0,9</t>
  </si>
  <si>
    <t>22</t>
  </si>
  <si>
    <t>63151526</t>
  </si>
  <si>
    <t>deska izolační minerální kontaktních fasád podélné vlákno λ=0,036 tl 80mm</t>
  </si>
  <si>
    <t>-86102039</t>
  </si>
  <si>
    <t>54,405*1,02 'Přepočtené koeficientem množství</t>
  </si>
  <si>
    <t>23</t>
  </si>
  <si>
    <t>622221031</t>
  </si>
  <si>
    <t>Montáž kontaktního zateplení vnějších stěn z minerální vlny s podélnou orientací vláken tl do 160 mm</t>
  </si>
  <si>
    <t>-1647500340</t>
  </si>
  <si>
    <t>47*0,9</t>
  </si>
  <si>
    <t>fasáda východ</t>
  </si>
  <si>
    <t>47,3*0,9</t>
  </si>
  <si>
    <t>24</t>
  </si>
  <si>
    <t>63151538</t>
  </si>
  <si>
    <t>deska izolační minerální kontaktních fasád podélné vlákno λ=0,036 tl 160mm</t>
  </si>
  <si>
    <t>38481762</t>
  </si>
  <si>
    <t>84,87*1,02 'Přepočtené koeficientem množství</t>
  </si>
  <si>
    <t>25</t>
  </si>
  <si>
    <t>622252001</t>
  </si>
  <si>
    <t>Montáž zakládacích soklových lišt kontaktního zateplení</t>
  </si>
  <si>
    <t>798418472</t>
  </si>
  <si>
    <t>44</t>
  </si>
  <si>
    <t>26</t>
  </si>
  <si>
    <t>59051653</t>
  </si>
  <si>
    <t>lišta soklová Al s okapničkou zakládací U 16cm 0,95/200cm</t>
  </si>
  <si>
    <t>-1057131804</t>
  </si>
  <si>
    <t>88*1,05 'Přepočtené koeficientem množství</t>
  </si>
  <si>
    <t>27</t>
  </si>
  <si>
    <t>622252002</t>
  </si>
  <si>
    <t>Montáž ostatních lišt kontaktního zateplení</t>
  </si>
  <si>
    <t>-1658031633</t>
  </si>
  <si>
    <t>28</t>
  </si>
  <si>
    <t>59051486</t>
  </si>
  <si>
    <t>lišta rohová PVC 10/15cm s tkaninou</t>
  </si>
  <si>
    <t>-484289926</t>
  </si>
  <si>
    <t>204,039846743295*1,05 'Přepočtené koeficientem množství</t>
  </si>
  <si>
    <t>29</t>
  </si>
  <si>
    <t>59051500</t>
  </si>
  <si>
    <t>profil dilatační stěnový</t>
  </si>
  <si>
    <t>-464826555</t>
  </si>
  <si>
    <t>92,0561941251596*1,05 'Přepočtené koeficientem množství</t>
  </si>
  <si>
    <t>30</t>
  </si>
  <si>
    <t>59051476</t>
  </si>
  <si>
    <t>profil okenní začišťovací se sklovláknitou armovací tkaninou 9 mm/2,4 m</t>
  </si>
  <si>
    <t>666370483</t>
  </si>
  <si>
    <t>277,684802043423*1,05 'Přepočtené koeficientem množství</t>
  </si>
  <si>
    <t>31</t>
  </si>
  <si>
    <t>59051510</t>
  </si>
  <si>
    <t>profil okenní s nepřiznanou podomítkovou okapnicí PVC 2,0 m</t>
  </si>
  <si>
    <t>635350300</t>
  </si>
  <si>
    <t>160,502681992337*1,05 'Přepočtené koeficientem množství</t>
  </si>
  <si>
    <t>32</t>
  </si>
  <si>
    <t>59051478</t>
  </si>
  <si>
    <t>lišta profil ochranný rohový PVC</t>
  </si>
  <si>
    <t>-1991488440</t>
  </si>
  <si>
    <t>572,914431673053*1,05 'Přepočtené koeficientem množství</t>
  </si>
  <si>
    <t>33</t>
  </si>
  <si>
    <t>59051512</t>
  </si>
  <si>
    <t>profil parapetní se sklovláknitou armovací tkaninou PVC 2 m</t>
  </si>
  <si>
    <t>1021570050</t>
  </si>
  <si>
    <t>141,333333333333*1,05 'Přepočtené koeficientem množství</t>
  </si>
  <si>
    <t>34</t>
  </si>
  <si>
    <t>622325212</t>
  </si>
  <si>
    <t>Oprava vnější vápenné štukové omítky členitosti 1 stěn v rozsahu do 30%</t>
  </si>
  <si>
    <t>-1676534354</t>
  </si>
  <si>
    <t>47,3*10,6</t>
  </si>
  <si>
    <t>-(30*2,1*1,5)</t>
  </si>
  <si>
    <t>-(36*2,1*1,5 + 8*0,9*0,6)</t>
  </si>
  <si>
    <t>35</t>
  </si>
  <si>
    <t>622531011</t>
  </si>
  <si>
    <t>Tenkovrstvá silikonová zrnitá omítka tl. 1,5 mm včetně penetrace vnějších stěn</t>
  </si>
  <si>
    <t>-1827461525</t>
  </si>
  <si>
    <t>0,75*2*10,2</t>
  </si>
  <si>
    <t>36,765+300,679</t>
  </si>
  <si>
    <t>36*0,6*1,2+12*1,35*1,2+6*1,35*1,2+7*6*0,9</t>
  </si>
  <si>
    <t>48,5*0,4</t>
  </si>
  <si>
    <t>350,14</t>
  </si>
  <si>
    <t>36,72+8*0,9*0,6*0,2</t>
  </si>
  <si>
    <t>(10,6-0,8)*10,05</t>
  </si>
  <si>
    <t>3*(1,35+1,2*2)*0,3+(0,6+0,9*2)*0,3</t>
  </si>
  <si>
    <t>36</t>
  </si>
  <si>
    <t>622635071</t>
  </si>
  <si>
    <t>Oprava spárování komínového zdiva MC v rozsahu do 30 %</t>
  </si>
  <si>
    <t>55093070</t>
  </si>
  <si>
    <t>37</t>
  </si>
  <si>
    <t>6256810R1</t>
  </si>
  <si>
    <t>Tříkomorová dřevocementová budka do fasády pro rorýse obecného, D+M</t>
  </si>
  <si>
    <t>kus</t>
  </si>
  <si>
    <t>-683741850</t>
  </si>
  <si>
    <t>38</t>
  </si>
  <si>
    <t>6256810R2</t>
  </si>
  <si>
    <t>Tříkomorová dřevocementová budka pro vrabce domácího, D+M</t>
  </si>
  <si>
    <t>-1666822699</t>
  </si>
  <si>
    <t>39</t>
  </si>
  <si>
    <t>6256810R3</t>
  </si>
  <si>
    <t>Dřevěná budka pro kavku, D+M</t>
  </si>
  <si>
    <t>1702011887</t>
  </si>
  <si>
    <t>40</t>
  </si>
  <si>
    <t>629135101</t>
  </si>
  <si>
    <t>Vyrovnávací vrstva pod klempířské prvky z MC š do 150 mm</t>
  </si>
  <si>
    <t>774924995</t>
  </si>
  <si>
    <t>75,6+50</t>
  </si>
  <si>
    <t>41</t>
  </si>
  <si>
    <t>629991011</t>
  </si>
  <si>
    <t>Zakrytí výplní otvorů a svislých ploch fólií přilepenou lepící páskou</t>
  </si>
  <si>
    <t>-1597573058</t>
  </si>
  <si>
    <t>68,08</t>
  </si>
  <si>
    <t>36*2,1*1,5 + 8*0,9*0,6</t>
  </si>
  <si>
    <t>3*1,35*1,2+0,6*0,9</t>
  </si>
  <si>
    <t>3*1,35*1,2+0,6*0,9+2*0,9</t>
  </si>
  <si>
    <t>42</t>
  </si>
  <si>
    <t>629995101</t>
  </si>
  <si>
    <t>Očištění vnějších ploch tlakovou vodou</t>
  </si>
  <si>
    <t>518580270</t>
  </si>
  <si>
    <t>457,5+483,3+112,8+116,7</t>
  </si>
  <si>
    <t>Ostatní konstrukce a práce, bourání</t>
  </si>
  <si>
    <t>43</t>
  </si>
  <si>
    <t>941211112</t>
  </si>
  <si>
    <t>Montáž lešení řadového rámového lehkého zatížení do 200 kg/m2 š do 0,9 m v do 25 m</t>
  </si>
  <si>
    <t>-1731518749</t>
  </si>
  <si>
    <t>12,2*48,5*2</t>
  </si>
  <si>
    <t>12,2*(10+1,2*2)+4,4</t>
  </si>
  <si>
    <t>12,2*(10+1,2*2)</t>
  </si>
  <si>
    <t>941211211</t>
  </si>
  <si>
    <t>Příplatek k lešení řadovému rámovému lehkému š 0,9 m v do 25 m za první a ZKD den použití</t>
  </si>
  <si>
    <t>-318014576</t>
  </si>
  <si>
    <t>1490,36*60 'Přepočtené koeficientem množství</t>
  </si>
  <si>
    <t>45</t>
  </si>
  <si>
    <t>941211812</t>
  </si>
  <si>
    <t>Demontáž lešení řadového rámového lehkého zatížení do 200 kg/m2 š do 0,9 m v do 25 m</t>
  </si>
  <si>
    <t>788187856</t>
  </si>
  <si>
    <t>46</t>
  </si>
  <si>
    <t>944511111</t>
  </si>
  <si>
    <t>Montáž ochranné sítě z textilie z umělých vláken</t>
  </si>
  <si>
    <t>-2037434891</t>
  </si>
  <si>
    <t>1,2*1490</t>
  </si>
  <si>
    <t>47</t>
  </si>
  <si>
    <t>944511211</t>
  </si>
  <si>
    <t>Příplatek k ochranné síti za první a ZKD den použití</t>
  </si>
  <si>
    <t>-1321371312</t>
  </si>
  <si>
    <t>1788*60 'Přepočtené koeficientem množství</t>
  </si>
  <si>
    <t>48</t>
  </si>
  <si>
    <t>944511811</t>
  </si>
  <si>
    <t>Demontáž ochranné sítě z textilie z umělých vláken</t>
  </si>
  <si>
    <t>439336159</t>
  </si>
  <si>
    <t>49</t>
  </si>
  <si>
    <t>944711112</t>
  </si>
  <si>
    <t>Montáž záchytné stříšky š do 2 m</t>
  </si>
  <si>
    <t>-2040878072</t>
  </si>
  <si>
    <t>3*6,2</t>
  </si>
  <si>
    <t>50</t>
  </si>
  <si>
    <t>944711212</t>
  </si>
  <si>
    <t>Příplatek k záchytné stříšce š do 2 m za první a ZKD den použití</t>
  </si>
  <si>
    <t>1672442311</t>
  </si>
  <si>
    <t>18,6*60 'Přepočtené koeficientem množství</t>
  </si>
  <si>
    <t>51</t>
  </si>
  <si>
    <t>944711812</t>
  </si>
  <si>
    <t>Demontáž záchytné stříšky š do 2 m</t>
  </si>
  <si>
    <t>-655964041</t>
  </si>
  <si>
    <t>52</t>
  </si>
  <si>
    <t>949521111</t>
  </si>
  <si>
    <t>Montáž podchodu u dílcových lešení š do 1,5 m</t>
  </si>
  <si>
    <t>1989249549</t>
  </si>
  <si>
    <t>3*3</t>
  </si>
  <si>
    <t>53</t>
  </si>
  <si>
    <t>949521211</t>
  </si>
  <si>
    <t>Příplatek k podchodu u dílcových lešení š do 1,5 m za první a ZKD den použití</t>
  </si>
  <si>
    <t>-965705772</t>
  </si>
  <si>
    <t>9*60 'Přepočtené koeficientem množství</t>
  </si>
  <si>
    <t>54</t>
  </si>
  <si>
    <t>949521811</t>
  </si>
  <si>
    <t>Demontáž podchodu u dílcových lešení š do 1,5 m</t>
  </si>
  <si>
    <t>838096134</t>
  </si>
  <si>
    <t>55</t>
  </si>
  <si>
    <t>953731311</t>
  </si>
  <si>
    <t>Odvětrání svislé - montáž větrací hlavice plastové DN do 160 mm</t>
  </si>
  <si>
    <t>-54473652</t>
  </si>
  <si>
    <t>56</t>
  </si>
  <si>
    <t>966053121</t>
  </si>
  <si>
    <t>Vybourání částí ŽB říms vyložených do 250 mm</t>
  </si>
  <si>
    <t>-534780961</t>
  </si>
  <si>
    <t>3*2,5</t>
  </si>
  <si>
    <t>57</t>
  </si>
  <si>
    <t>967033962</t>
  </si>
  <si>
    <t>Odsekání okenních obrub předsazených před líc zdiva 50 mm</t>
  </si>
  <si>
    <t>90653878</t>
  </si>
  <si>
    <t>(36*0,6*1,2+12*1,35*1,2+6*1,35*1,2+12*0,6*0,6)*0,2+3*1,35*2,1*0,5</t>
  </si>
  <si>
    <t>(36*2,1+36*2*1,5)*0,2</t>
  </si>
  <si>
    <t>58</t>
  </si>
  <si>
    <t>968062244</t>
  </si>
  <si>
    <t>Vybourání dřevěných rámů oken jednoduchých včetně křídel pl do 1 m2</t>
  </si>
  <si>
    <t>2023359454</t>
  </si>
  <si>
    <t>6*0,6*0,6</t>
  </si>
  <si>
    <t>59</t>
  </si>
  <si>
    <t>968062456</t>
  </si>
  <si>
    <t>Vybourání dřevěných dveřních zárubní pl přes 2 m2</t>
  </si>
  <si>
    <t>-1272734082</t>
  </si>
  <si>
    <t>1,35*2,1*3</t>
  </si>
  <si>
    <t>60</t>
  </si>
  <si>
    <t>985112112</t>
  </si>
  <si>
    <t>Odsekání degradovaného betonu stěn tl do 30 mm</t>
  </si>
  <si>
    <t>-87038882</t>
  </si>
  <si>
    <t>(7+1,2)*0,5+(7+1,2)*0,4+(1,2*1,2)+7*(0,4+1,2)/2+7*1,2</t>
  </si>
  <si>
    <t>61</t>
  </si>
  <si>
    <t>985112193</t>
  </si>
  <si>
    <t xml:space="preserve">Příplatek k odsekání  degradovaného betonu za plochu do 10 m2 jednotlivě</t>
  </si>
  <si>
    <t>788601119</t>
  </si>
  <si>
    <t>62</t>
  </si>
  <si>
    <t>985141111</t>
  </si>
  <si>
    <t>Vyčištění trhlin a dutin ve zdivu š do 30 mm hl do 150 mm</t>
  </si>
  <si>
    <t>806568589</t>
  </si>
  <si>
    <t>63</t>
  </si>
  <si>
    <t>985311113</t>
  </si>
  <si>
    <t>Reprofilace stěn cementovými sanačními maltami tl 30 mm</t>
  </si>
  <si>
    <t>179370779</t>
  </si>
  <si>
    <t>64</t>
  </si>
  <si>
    <t>985311912</t>
  </si>
  <si>
    <t>Příplatek při reprofilaci sanačními maltami za plochu do 10 m2 jednotlivě</t>
  </si>
  <si>
    <t>-2049686562</t>
  </si>
  <si>
    <t>65</t>
  </si>
  <si>
    <t>985324221</t>
  </si>
  <si>
    <t>Ochranný akrylátový nátěr betonu dvojnásobný se stěrkou (OS-C)</t>
  </si>
  <si>
    <t>1086897225</t>
  </si>
  <si>
    <t>997</t>
  </si>
  <si>
    <t>Přesun sutě</t>
  </si>
  <si>
    <t>66</t>
  </si>
  <si>
    <t>997013156</t>
  </si>
  <si>
    <t>Vnitrostaveništní doprava suti a vybouraných hmot pro budovy v do 21 m s omezením mechanizace</t>
  </si>
  <si>
    <t>t</t>
  </si>
  <si>
    <t>-1091113015</t>
  </si>
  <si>
    <t>67</t>
  </si>
  <si>
    <t>997013216</t>
  </si>
  <si>
    <t>Vnitrostaveništní doprava suti a vybouraných hmot pro budovy v do 21 m ručně</t>
  </si>
  <si>
    <t>1334975730</t>
  </si>
  <si>
    <t>68</t>
  </si>
  <si>
    <t>997013501</t>
  </si>
  <si>
    <t>Odvoz suti a vybouraných hmot na skládku nebo meziskládku do 1 km se složením</t>
  </si>
  <si>
    <t>1731422449</t>
  </si>
  <si>
    <t>69</t>
  </si>
  <si>
    <t>997013509</t>
  </si>
  <si>
    <t>Příplatek k odvozu suti a vybouraných hmot na skládku ZKD 1 km přes 1 km</t>
  </si>
  <si>
    <t>CS ÚRS 2016 01</t>
  </si>
  <si>
    <t>1943800802</t>
  </si>
  <si>
    <t>29,6*5 'Přepočtené koeficientem množství</t>
  </si>
  <si>
    <t>70</t>
  </si>
  <si>
    <t>997013831</t>
  </si>
  <si>
    <t>Poplatek za uložení stavebního směsného odpadu na skládce (skládkovné)</t>
  </si>
  <si>
    <t>-124743846</t>
  </si>
  <si>
    <t>998</t>
  </si>
  <si>
    <t>Přesun hmot</t>
  </si>
  <si>
    <t>71</t>
  </si>
  <si>
    <t>998011003</t>
  </si>
  <si>
    <t>Přesun hmot pro budovy zděné v do 24 m</t>
  </si>
  <si>
    <t>-886769786</t>
  </si>
  <si>
    <t>PSV</t>
  </si>
  <si>
    <t>Práce a dodávky PSV</t>
  </si>
  <si>
    <t>711</t>
  </si>
  <si>
    <t>Izolace proti vodě, vlhkosti a plynům</t>
  </si>
  <si>
    <t>72</t>
  </si>
  <si>
    <t>711432101</t>
  </si>
  <si>
    <t>Provedení izolace proti tlakové vodě svislé na sucho pásem AIP nebo tkaninou</t>
  </si>
  <si>
    <t>247670822</t>
  </si>
  <si>
    <t>10,96*3,65/COS((41))+(49,6+42,62)*5,39/COS((33))*1,05-1,4/COS((33))*0,45*6-1,2*0,45/COS((33))*6</t>
  </si>
  <si>
    <t>73</t>
  </si>
  <si>
    <t>62866281</t>
  </si>
  <si>
    <t>pás asfaltový modifikovaný za studena samolepící tl. 3 mm na bednění</t>
  </si>
  <si>
    <t>-2117997755</t>
  </si>
  <si>
    <t>666,953*1,2 'Přepočtené koeficientem množství</t>
  </si>
  <si>
    <t>74</t>
  </si>
  <si>
    <t>998711101</t>
  </si>
  <si>
    <t>Přesun hmot tonážní pro izolace proti vodě, vlhkosti a plynům v objektech výšky do 6 m</t>
  </si>
  <si>
    <t>-73482714</t>
  </si>
  <si>
    <t>741</t>
  </si>
  <si>
    <t>Elektroinstalace - silnoproud</t>
  </si>
  <si>
    <t>75</t>
  </si>
  <si>
    <t>7414201R</t>
  </si>
  <si>
    <t>Hromosvod demontáž a zpětná montáž</t>
  </si>
  <si>
    <t>soubor</t>
  </si>
  <si>
    <t>1632943069</t>
  </si>
  <si>
    <t>748</t>
  </si>
  <si>
    <t>Elektromontáže - osvětlovací zařízení a svítidla</t>
  </si>
  <si>
    <t>76</t>
  </si>
  <si>
    <t>748123116</t>
  </si>
  <si>
    <t>Montáž svítidlo LED bytové přisazené nástěnné reflektorové s čidlem</t>
  </si>
  <si>
    <t>227344651</t>
  </si>
  <si>
    <t>77</t>
  </si>
  <si>
    <t>3485133R</t>
  </si>
  <si>
    <t>svítidlo LED pro venkovní prostředí, s pohybovým čidlem, nástěnné 1x20W</t>
  </si>
  <si>
    <t>-254215608</t>
  </si>
  <si>
    <t>2,5*1,2 'Přepočtené koeficientem množství</t>
  </si>
  <si>
    <t>762</t>
  </si>
  <si>
    <t>Konstrukce tesařské</t>
  </si>
  <si>
    <t>78</t>
  </si>
  <si>
    <t>762341210</t>
  </si>
  <si>
    <t>Montáž bednění střech rovných a šikmých sklonu do 60° z hrubých prken na sraz</t>
  </si>
  <si>
    <t>-968123799</t>
  </si>
  <si>
    <t>10,96*3,65/COS((41))+(49,6+42,62)*5,39/COS((33))-1,4/COS((33))*0,45*6-1,2*0,45/COS((33))*6</t>
  </si>
  <si>
    <t>79</t>
  </si>
  <si>
    <t>60511150</t>
  </si>
  <si>
    <t>řezivo stavební prkna omítaná netříděná tl 25 mm dl 4 m</t>
  </si>
  <si>
    <t>209753597</t>
  </si>
  <si>
    <t>80</t>
  </si>
  <si>
    <t>762341811</t>
  </si>
  <si>
    <t>Demontáž bednění střech z prken</t>
  </si>
  <si>
    <t>-1476470834</t>
  </si>
  <si>
    <t>81</t>
  </si>
  <si>
    <t>762395000</t>
  </si>
  <si>
    <t>Spojovací prostředky pro montáž krovu, bednění, laťování, světlíky, klíny</t>
  </si>
  <si>
    <t>1493243267</t>
  </si>
  <si>
    <t>82</t>
  </si>
  <si>
    <t>998762102</t>
  </si>
  <si>
    <t>Přesun hmot tonážní pro kce tesařské v objektech v do 12 m</t>
  </si>
  <si>
    <t>1530335925</t>
  </si>
  <si>
    <t>764</t>
  </si>
  <si>
    <t>Konstrukce klempířské</t>
  </si>
  <si>
    <t>83</t>
  </si>
  <si>
    <t>764001841</t>
  </si>
  <si>
    <t>Demontáž krytiny ze šablon do suti</t>
  </si>
  <si>
    <t>-387758921</t>
  </si>
  <si>
    <t>84</t>
  </si>
  <si>
    <t>764001861</t>
  </si>
  <si>
    <t>Demontáž hřebene z hřebenáčů do suti</t>
  </si>
  <si>
    <t>-833443671</t>
  </si>
  <si>
    <t>8,5*4+42,9-1,2*6-0,9</t>
  </si>
  <si>
    <t>85</t>
  </si>
  <si>
    <t>764002812</t>
  </si>
  <si>
    <t>Demontáž okapového plechu do suti v krytině skládané</t>
  </si>
  <si>
    <t>484029900</t>
  </si>
  <si>
    <t>(49,8+10,95)*2</t>
  </si>
  <si>
    <t>86</t>
  </si>
  <si>
    <t>764002821</t>
  </si>
  <si>
    <t>Demontáž střešního výlezu do suti</t>
  </si>
  <si>
    <t>-1695681046</t>
  </si>
  <si>
    <t>87</t>
  </si>
  <si>
    <t>764002851</t>
  </si>
  <si>
    <t>Demontáž oplechování parapetů do suti</t>
  </si>
  <si>
    <t>1762868126</t>
  </si>
  <si>
    <t>125,6</t>
  </si>
  <si>
    <t>88</t>
  </si>
  <si>
    <t>764002871</t>
  </si>
  <si>
    <t>Demontáž lemování zdí do suti</t>
  </si>
  <si>
    <t>-1081236427</t>
  </si>
  <si>
    <t>56,92</t>
  </si>
  <si>
    <t>89</t>
  </si>
  <si>
    <t>764003801</t>
  </si>
  <si>
    <t>Demontáž lemování trub, konzol, držáků, ventilačních nástavců a jiných kusových prvků do suti</t>
  </si>
  <si>
    <t>-86125486</t>
  </si>
  <si>
    <t>90</t>
  </si>
  <si>
    <t>764004801</t>
  </si>
  <si>
    <t>Demontáž podokapního žlabu do suti</t>
  </si>
  <si>
    <t>532261691</t>
  </si>
  <si>
    <t>91</t>
  </si>
  <si>
    <t>764004861</t>
  </si>
  <si>
    <t>Demontáž svodu do suti</t>
  </si>
  <si>
    <t>-1464363061</t>
  </si>
  <si>
    <t>8*10,2</t>
  </si>
  <si>
    <t>92</t>
  </si>
  <si>
    <t>764111653</t>
  </si>
  <si>
    <t>Krytina střechy rovné z taškových tabulí z Pz plechu s povrchovou úpravou sklonu do 60°</t>
  </si>
  <si>
    <t>-185337448</t>
  </si>
  <si>
    <t>3*2,4*0,94</t>
  </si>
  <si>
    <t>93</t>
  </si>
  <si>
    <t>764211634</t>
  </si>
  <si>
    <t xml:space="preserve">Oplechování nevětraného hřebene z Pz s povrchovou úpravou s hřebenovým  plechem rš 330 mm - 13/K</t>
  </si>
  <si>
    <t>857811623</t>
  </si>
  <si>
    <t>94</t>
  </si>
  <si>
    <t>764211674</t>
  </si>
  <si>
    <t>Oplechování nevětraného nároží s nárožním plechem z Pz s povrchovou úpravou rš 330 mm</t>
  </si>
  <si>
    <t>-1731690851</t>
  </si>
  <si>
    <t>6,65*4</t>
  </si>
  <si>
    <t>95</t>
  </si>
  <si>
    <t>764212667</t>
  </si>
  <si>
    <t>Oplechování rovné okapové hrany z Pz s povrchovou úpravou rš 670 mm - 11/K</t>
  </si>
  <si>
    <t>-2040088584</t>
  </si>
  <si>
    <t>96</t>
  </si>
  <si>
    <t>764213652</t>
  </si>
  <si>
    <t>Střešní výlez pro krytinu skládanou nebo plechovou z Pz s povrchovou úpravou</t>
  </si>
  <si>
    <t>1856653183</t>
  </si>
  <si>
    <t>97</t>
  </si>
  <si>
    <t>764216645</t>
  </si>
  <si>
    <t>Oplechování rovných parapetů celoplošně lepené z Pz s povrchovou úpravou rš 400 mm</t>
  </si>
  <si>
    <t>-1317812117</t>
  </si>
  <si>
    <t>98</t>
  </si>
  <si>
    <t>764311604</t>
  </si>
  <si>
    <t>Lemování rovných zdí střech s krytinou prejzovou nebo vlnitou z Pz s povrchovou úpravou rš 330 mm</t>
  </si>
  <si>
    <t>892563777</t>
  </si>
  <si>
    <t>99</t>
  </si>
  <si>
    <t>764316623</t>
  </si>
  <si>
    <t>Lemování ventilačních nástavců z Pz s povrch úpravou na skládané krytině D do 150 mm - 6/K</t>
  </si>
  <si>
    <t>-35035220</t>
  </si>
  <si>
    <t>100</t>
  </si>
  <si>
    <t>764511602</t>
  </si>
  <si>
    <t>Žlab podokapní půlkruhový z Pz s povrchovou úpravou rš 330 mm - 2A/K</t>
  </si>
  <si>
    <t>-1704030011</t>
  </si>
  <si>
    <t>101</t>
  </si>
  <si>
    <t>764511622</t>
  </si>
  <si>
    <t>Roh nebo kout půlkruhového podokapního žlabu z Pz s povrchovou úpravou rš 330 mm</t>
  </si>
  <si>
    <t>-216149529</t>
  </si>
  <si>
    <t>102</t>
  </si>
  <si>
    <t>764511643</t>
  </si>
  <si>
    <t>Kotlík oválný (trychtýřový) pro podokapní žlaby z Pz s povrchovou úpravou 330/120 mm - 3/K</t>
  </si>
  <si>
    <t>-1978686196</t>
  </si>
  <si>
    <t>103</t>
  </si>
  <si>
    <t>764518623</t>
  </si>
  <si>
    <t>Svody kruhové včetně objímek, kolen, odskoků z Pz s povrchovou úpravou průměru 120 mm - 4/K</t>
  </si>
  <si>
    <t>-1586019004</t>
  </si>
  <si>
    <t>104</t>
  </si>
  <si>
    <t>998764102</t>
  </si>
  <si>
    <t>Přesun hmot tonážní pro konstrukce klempířské v objektech v do 12 m</t>
  </si>
  <si>
    <t>450599566</t>
  </si>
  <si>
    <t>765</t>
  </si>
  <si>
    <t>Krytina skládaná</t>
  </si>
  <si>
    <t>105</t>
  </si>
  <si>
    <t>765155R</t>
  </si>
  <si>
    <t>Montáž střešních háků protisněhových</t>
  </si>
  <si>
    <t>1415774243</t>
  </si>
  <si>
    <t>106</t>
  </si>
  <si>
    <t>55351090</t>
  </si>
  <si>
    <t>hák sněhový Al s barevným povrchem pro skládané krytiny</t>
  </si>
  <si>
    <t>-2081318821</t>
  </si>
  <si>
    <t>107</t>
  </si>
  <si>
    <t>998765102</t>
  </si>
  <si>
    <t>Přesun hmot tonážní pro krytiny skládané v objektech v do 12 m</t>
  </si>
  <si>
    <t>472623543</t>
  </si>
  <si>
    <t>766</t>
  </si>
  <si>
    <t>Konstrukce truhlářské</t>
  </si>
  <si>
    <t>108</t>
  </si>
  <si>
    <t>766211200</t>
  </si>
  <si>
    <t>Montáž madel schodišťových dřevených nebo verzalitových průběžných</t>
  </si>
  <si>
    <t>841223188</t>
  </si>
  <si>
    <t>18*2,25</t>
  </si>
  <si>
    <t>109</t>
  </si>
  <si>
    <t>611911R</t>
  </si>
  <si>
    <t>madlo dřevěné, lakované, modřín</t>
  </si>
  <si>
    <t>-100088435</t>
  </si>
  <si>
    <t>110</t>
  </si>
  <si>
    <t>766211811</t>
  </si>
  <si>
    <t>Demontáž schodišťového madla</t>
  </si>
  <si>
    <t>-2049007114</t>
  </si>
  <si>
    <t>111</t>
  </si>
  <si>
    <t>998766102</t>
  </si>
  <si>
    <t>Přesun hmot tonážní pro konstrukce truhlářské v objektech v do 12 m</t>
  </si>
  <si>
    <t>387534326</t>
  </si>
  <si>
    <t>767</t>
  </si>
  <si>
    <t>Konstrukce zámečnické</t>
  </si>
  <si>
    <t>112</t>
  </si>
  <si>
    <t>7671111R</t>
  </si>
  <si>
    <t>Doávka a montáž vchodové stříšky 05/Z</t>
  </si>
  <si>
    <t>1741778539</t>
  </si>
  <si>
    <t>1,5*0,9*3</t>
  </si>
  <si>
    <t>113</t>
  </si>
  <si>
    <t>767112812</t>
  </si>
  <si>
    <t>Demontáž stěn pro zasklení svařovaných</t>
  </si>
  <si>
    <t>-908361553</t>
  </si>
  <si>
    <t>114</t>
  </si>
  <si>
    <t>7676101R</t>
  </si>
  <si>
    <t xml:space="preserve">Montáž oken jednoduchých  z hliníkových nebo ocelových profilů otevíravých nebo výklopných do dřevěné konstrukce, plochy do 0,6 m2</t>
  </si>
  <si>
    <t>-1098949164</t>
  </si>
  <si>
    <t>5*0,6*0,6</t>
  </si>
  <si>
    <t>115</t>
  </si>
  <si>
    <t>553417R</t>
  </si>
  <si>
    <t>okno Al otevíravě sklopné jednokřídlové 600x600mm</t>
  </si>
  <si>
    <t>-1324733257</t>
  </si>
  <si>
    <t>116</t>
  </si>
  <si>
    <t>767640221</t>
  </si>
  <si>
    <t>Montáž dveří ocelových vchodových dvoukřídlových bez nadsvětlíku</t>
  </si>
  <si>
    <t>308810118</t>
  </si>
  <si>
    <t>117</t>
  </si>
  <si>
    <t>553413R</t>
  </si>
  <si>
    <t>dveře Al vchodové dvoukřídlové 1250x2050mm</t>
  </si>
  <si>
    <t>76651305</t>
  </si>
  <si>
    <t>118</t>
  </si>
  <si>
    <t>767646401</t>
  </si>
  <si>
    <t>Montáž revizních dvířek 1křídlových s rámem výšky do 1000 mm</t>
  </si>
  <si>
    <t>-1906551198</t>
  </si>
  <si>
    <t>119</t>
  </si>
  <si>
    <t>553435510</t>
  </si>
  <si>
    <t>dvířka revizní nerezová bez otvorů pro elektroměřidla 405x605mm - 1/Z</t>
  </si>
  <si>
    <t>-2055947646</t>
  </si>
  <si>
    <t>120</t>
  </si>
  <si>
    <t>767661811</t>
  </si>
  <si>
    <t>Demontáž mříží pevných nebo otevíravých</t>
  </si>
  <si>
    <t>878087500</t>
  </si>
  <si>
    <t>121</t>
  </si>
  <si>
    <t>767662110</t>
  </si>
  <si>
    <t>Montáž mříží pevných šroubovaných</t>
  </si>
  <si>
    <t>-753314500</t>
  </si>
  <si>
    <t>0,6*0,9*17</t>
  </si>
  <si>
    <t>122</t>
  </si>
  <si>
    <t>138142R1</t>
  </si>
  <si>
    <t>mříž na suterénní okna 600x900 mm</t>
  </si>
  <si>
    <t>1026033234</t>
  </si>
  <si>
    <t>123</t>
  </si>
  <si>
    <t>7678211R</t>
  </si>
  <si>
    <t>Dodávka a montáž plastové HUP</t>
  </si>
  <si>
    <t>2094517534</t>
  </si>
  <si>
    <t>124</t>
  </si>
  <si>
    <t>7678218R</t>
  </si>
  <si>
    <t>Demontáž skříní HUP</t>
  </si>
  <si>
    <t>-2033052331</t>
  </si>
  <si>
    <t>125</t>
  </si>
  <si>
    <t>7679951R</t>
  </si>
  <si>
    <t>Dodávka a montáž plasto-hliníkových sušáků</t>
  </si>
  <si>
    <t>ks</t>
  </si>
  <si>
    <t>1724245073</t>
  </si>
  <si>
    <t>126</t>
  </si>
  <si>
    <t>998767102</t>
  </si>
  <si>
    <t>Přesun hmot tonážní pro zámečnické konstrukce v objektech v do 12 m</t>
  </si>
  <si>
    <t>681569618</t>
  </si>
  <si>
    <t>781</t>
  </si>
  <si>
    <t>Dokončovací práce - obklady</t>
  </si>
  <si>
    <t>127</t>
  </si>
  <si>
    <t>781744125</t>
  </si>
  <si>
    <t>Montáž obkladů vnějších z obkladaček hutných do 45 ks/m2 lepených flexibilním lepidlem</t>
  </si>
  <si>
    <t>-774729294</t>
  </si>
  <si>
    <t>112,6</t>
  </si>
  <si>
    <t>48,5*0,8</t>
  </si>
  <si>
    <t>0,8*10,05+4,4</t>
  </si>
  <si>
    <t>0,8*10,05</t>
  </si>
  <si>
    <t>128</t>
  </si>
  <si>
    <t>583870R</t>
  </si>
  <si>
    <t>obklad soklu typu klinker</t>
  </si>
  <si>
    <t>-17567216</t>
  </si>
  <si>
    <t>171,88*1,1 'Přepočtené koeficientem množství</t>
  </si>
  <si>
    <t>129</t>
  </si>
  <si>
    <t>58585113</t>
  </si>
  <si>
    <t>hmota nátěrová adhezní polymercementová</t>
  </si>
  <si>
    <t>914306836</t>
  </si>
  <si>
    <t>54,6510478892279*1,1 'Přepočtené koeficientem množství</t>
  </si>
  <si>
    <t>130</t>
  </si>
  <si>
    <t>998781102</t>
  </si>
  <si>
    <t>Přesun hmot tonážní pro obklady keramické v objektech v do 12 m</t>
  </si>
  <si>
    <t>1039816670</t>
  </si>
  <si>
    <t>783</t>
  </si>
  <si>
    <t>Dokončovací práce - nátěry</t>
  </si>
  <si>
    <t>131</t>
  </si>
  <si>
    <t>783301313</t>
  </si>
  <si>
    <t>Odmaštění zámečnických konstrukcí ředidlovým odmašťovačem</t>
  </si>
  <si>
    <t>-1429762076</t>
  </si>
  <si>
    <t>18*5,28*0,9+9,6</t>
  </si>
  <si>
    <t>132</t>
  </si>
  <si>
    <t>783314101</t>
  </si>
  <si>
    <t>Základní jednonásobný syntetický nátěr zámečnických konstrukcí</t>
  </si>
  <si>
    <t>-1268015768</t>
  </si>
  <si>
    <t>133</t>
  </si>
  <si>
    <t>783317101</t>
  </si>
  <si>
    <t>Krycí jednonásobný syntetický standardní nátěr zámečnických konstrukcí</t>
  </si>
  <si>
    <t>785639826</t>
  </si>
  <si>
    <t>784</t>
  </si>
  <si>
    <t>Dokončovací práce - malby a tapety</t>
  </si>
  <si>
    <t>134</t>
  </si>
  <si>
    <t>784321031</t>
  </si>
  <si>
    <t>Dvojnásobné silikátové bílé malby v místnosti výšky do 3,80 m</t>
  </si>
  <si>
    <t>58808693</t>
  </si>
  <si>
    <t>(2,6*1,8+2,5*3)*3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</si>
  <si>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</si>
  <si>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</si>
  <si>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</si>
  <si>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</si>
  <si>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</si>
  <si>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</si>
  <si>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</si>
  <si>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</si>
  <si>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</si>
  <si>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</si>
  <si>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</si>
  <si>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</si>
  <si>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</si>
  <si>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</si>
  <si>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-669638491</t>
  </si>
  <si>
    <t>VRN3</t>
  </si>
  <si>
    <t>Zařízení staveniště</t>
  </si>
  <si>
    <t>030001000</t>
  </si>
  <si>
    <t>703334542</t>
  </si>
  <si>
    <t>032903000</t>
  </si>
  <si>
    <t>Náklady na provoz a údržbu vybavení staveniště</t>
  </si>
  <si>
    <t>813161691</t>
  </si>
  <si>
    <t>039103000</t>
  </si>
  <si>
    <t>Rozebrání, bourání a odvoz zařízení staveniště</t>
  </si>
  <si>
    <t>-858069311</t>
  </si>
  <si>
    <t>VRN6</t>
  </si>
  <si>
    <t>Územní vlivy</t>
  </si>
  <si>
    <t>060001000</t>
  </si>
  <si>
    <t>565716516</t>
  </si>
  <si>
    <t>VRN7</t>
  </si>
  <si>
    <t>Provozní vlivy</t>
  </si>
  <si>
    <t>071103000</t>
  </si>
  <si>
    <t>Provoz investora</t>
  </si>
  <si>
    <t>1010737399</t>
  </si>
  <si>
    <t>VRN9</t>
  </si>
  <si>
    <t>Ostatní náklady</t>
  </si>
  <si>
    <t>091003000</t>
  </si>
  <si>
    <t>Předání a převzetí staveniště, ochrana stávajících inž. sítí na staveništi, bezpečn. a hygien. opatření na staveništi, dopravní přechodné zančení</t>
  </si>
  <si>
    <t>-1705348020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</si>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</sst>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63" customHeight="1">
      <c r="B20" s="27"/>
      <c r="C20" s="28"/>
      <c r="D20" s="28"/>
      <c r="E20" s="43" t="s">
        <v>38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Bohumin_266-271-276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Zateplení domů a oprava střech na ul. Jateční v Bohumíně - I., č. p. 266, 271, 246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Bohumín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14. 12. 2018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Bohumín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BENUTA PRO s.r.o.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21</v>
      </c>
    </row>
    <row r="52" s="5" customFormat="1" ht="14.4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'01 - Stavební úpravy'!J27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'01 - Stavební úpravy'!P95</f>
        <v>0</v>
      </c>
      <c r="AV52" s="127">
        <f>'01 - Stavební úpravy'!J30</f>
        <v>0</v>
      </c>
      <c r="AW52" s="127">
        <f>'01 - Stavební úpravy'!J31</f>
        <v>0</v>
      </c>
      <c r="AX52" s="127">
        <f>'01 - Stavební úpravy'!J32</f>
        <v>0</v>
      </c>
      <c r="AY52" s="127">
        <f>'01 - Stavební úpravy'!J33</f>
        <v>0</v>
      </c>
      <c r="AZ52" s="127">
        <f>'01 - Stavební úpravy'!F30</f>
        <v>0</v>
      </c>
      <c r="BA52" s="127">
        <f>'01 - Stavební úpravy'!F31</f>
        <v>0</v>
      </c>
      <c r="BB52" s="127">
        <f>'01 - Stavební úpravy'!F32</f>
        <v>0</v>
      </c>
      <c r="BC52" s="127">
        <f>'01 - Stavební úpravy'!F33</f>
        <v>0</v>
      </c>
      <c r="BD52" s="129">
        <f>'01 - Stavební úpravy'!F34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21</v>
      </c>
      <c r="CM52" s="130" t="s">
        <v>81</v>
      </c>
    </row>
    <row r="53" s="5" customFormat="1" ht="14.4" customHeight="1">
      <c r="A53" s="118" t="s">
        <v>77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'02 - VRN'!J27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31">
        <v>0</v>
      </c>
      <c r="AT53" s="132">
        <f>ROUND(SUM(AV53:AW53),2)</f>
        <v>0</v>
      </c>
      <c r="AU53" s="133">
        <f>'02 - VRN'!P82</f>
        <v>0</v>
      </c>
      <c r="AV53" s="132">
        <f>'02 - VRN'!J30</f>
        <v>0</v>
      </c>
      <c r="AW53" s="132">
        <f>'02 - VRN'!J31</f>
        <v>0</v>
      </c>
      <c r="AX53" s="132">
        <f>'02 - VRN'!J32</f>
        <v>0</v>
      </c>
      <c r="AY53" s="132">
        <f>'02 - VRN'!J33</f>
        <v>0</v>
      </c>
      <c r="AZ53" s="132">
        <f>'02 - VRN'!F30</f>
        <v>0</v>
      </c>
      <c r="BA53" s="132">
        <f>'02 - VRN'!F31</f>
        <v>0</v>
      </c>
      <c r="BB53" s="132">
        <f>'02 - VRN'!F32</f>
        <v>0</v>
      </c>
      <c r="BC53" s="132">
        <f>'02 - VRN'!F33</f>
        <v>0</v>
      </c>
      <c r="BD53" s="134">
        <f>'02 - VRN'!F34</f>
        <v>0</v>
      </c>
      <c r="BT53" s="130" t="s">
        <v>81</v>
      </c>
      <c r="BV53" s="130" t="s">
        <v>75</v>
      </c>
      <c r="BW53" s="130" t="s">
        <v>85</v>
      </c>
      <c r="BX53" s="130" t="s">
        <v>7</v>
      </c>
      <c r="CL53" s="130" t="s">
        <v>21</v>
      </c>
      <c r="CM53" s="130" t="s">
        <v>81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bFg1qdIqrPI1gt7iWln+fPgv2obPZxos+ImuySRppiuPy7GbNYpEnefOm2NNXyPU529fwx0CEaojHtZqP0ru5Q==" hashValue="29vAi3EQDm4DWOso+6+yipTbuNaoB4HZbGvzmK7KEuSYd4BOg/ZGU+jrNV5mQfL684VVUvVkSE4LpUNH0drzfg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tavební úpravy'!C2" display="/"/>
    <hyperlink ref="A53" location="'02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I., č. p. 266, 271, 246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ROUND(J95,2)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ROUND(SUM(BE95:BE398), 2)</f>
        <v>0</v>
      </c>
      <c r="G30" s="46"/>
      <c r="H30" s="46"/>
      <c r="I30" s="157">
        <v>0.20999999999999999</v>
      </c>
      <c r="J30" s="156">
        <f>ROUND(ROUND((SUM(BE95:BE398)),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ROUND(SUM(BF95:BF398), 2)</f>
        <v>0</v>
      </c>
      <c r="G31" s="46"/>
      <c r="H31" s="46"/>
      <c r="I31" s="157">
        <v>0.14999999999999999</v>
      </c>
      <c r="J31" s="156">
        <f>ROUND(ROUND((SUM(BF95:BF398)),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ROUND(SUM(BG95:BG398),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ROUND(SUM(BH95:BH398),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ROUND(SUM(BI95:BI398),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I., č. p. 266, 271, 246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01 - Stavební úpravy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J95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J96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J97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J109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J113</f>
        <v>0</v>
      </c>
      <c r="K60" s="189"/>
    </row>
    <row r="61" s="8" customFormat="1" ht="19.92" customHeight="1">
      <c r="B61" s="183"/>
      <c r="C61" s="184"/>
      <c r="D61" s="185" t="s">
        <v>103</v>
      </c>
      <c r="E61" s="186"/>
      <c r="F61" s="186"/>
      <c r="G61" s="186"/>
      <c r="H61" s="186"/>
      <c r="I61" s="187"/>
      <c r="J61" s="188">
        <f>J243</f>
        <v>0</v>
      </c>
      <c r="K61" s="189"/>
    </row>
    <row r="62" s="8" customFormat="1" ht="19.92" customHeight="1">
      <c r="B62" s="183"/>
      <c r="C62" s="184"/>
      <c r="D62" s="185" t="s">
        <v>104</v>
      </c>
      <c r="E62" s="186"/>
      <c r="F62" s="186"/>
      <c r="G62" s="186"/>
      <c r="H62" s="186"/>
      <c r="I62" s="187"/>
      <c r="J62" s="188">
        <f>J285</f>
        <v>0</v>
      </c>
      <c r="K62" s="189"/>
    </row>
    <row r="63" s="8" customFormat="1" ht="19.92" customHeight="1">
      <c r="B63" s="183"/>
      <c r="C63" s="184"/>
      <c r="D63" s="185" t="s">
        <v>105</v>
      </c>
      <c r="E63" s="186"/>
      <c r="F63" s="186"/>
      <c r="G63" s="186"/>
      <c r="H63" s="186"/>
      <c r="I63" s="187"/>
      <c r="J63" s="188">
        <f>J292</f>
        <v>0</v>
      </c>
      <c r="K63" s="189"/>
    </row>
    <row r="64" s="7" customFormat="1" ht="24.96" customHeight="1">
      <c r="B64" s="176"/>
      <c r="C64" s="177"/>
      <c r="D64" s="178" t="s">
        <v>106</v>
      </c>
      <c r="E64" s="179"/>
      <c r="F64" s="179"/>
      <c r="G64" s="179"/>
      <c r="H64" s="179"/>
      <c r="I64" s="180"/>
      <c r="J64" s="181">
        <f>J294</f>
        <v>0</v>
      </c>
      <c r="K64" s="182"/>
    </row>
    <row r="65" s="8" customFormat="1" ht="19.92" customHeight="1">
      <c r="B65" s="183"/>
      <c r="C65" s="184"/>
      <c r="D65" s="185" t="s">
        <v>107</v>
      </c>
      <c r="E65" s="186"/>
      <c r="F65" s="186"/>
      <c r="G65" s="186"/>
      <c r="H65" s="186"/>
      <c r="I65" s="187"/>
      <c r="J65" s="188">
        <f>J295</f>
        <v>0</v>
      </c>
      <c r="K65" s="189"/>
    </row>
    <row r="66" s="8" customFormat="1" ht="19.92" customHeight="1">
      <c r="B66" s="183"/>
      <c r="C66" s="184"/>
      <c r="D66" s="185" t="s">
        <v>108</v>
      </c>
      <c r="E66" s="186"/>
      <c r="F66" s="186"/>
      <c r="G66" s="186"/>
      <c r="H66" s="186"/>
      <c r="I66" s="187"/>
      <c r="J66" s="188">
        <f>J301</f>
        <v>0</v>
      </c>
      <c r="K66" s="189"/>
    </row>
    <row r="67" s="8" customFormat="1" ht="19.92" customHeight="1">
      <c r="B67" s="183"/>
      <c r="C67" s="184"/>
      <c r="D67" s="185" t="s">
        <v>109</v>
      </c>
      <c r="E67" s="186"/>
      <c r="F67" s="186"/>
      <c r="G67" s="186"/>
      <c r="H67" s="186"/>
      <c r="I67" s="187"/>
      <c r="J67" s="188">
        <f>J303</f>
        <v>0</v>
      </c>
      <c r="K67" s="189"/>
    </row>
    <row r="68" s="8" customFormat="1" ht="19.92" customHeight="1">
      <c r="B68" s="183"/>
      <c r="C68" s="184"/>
      <c r="D68" s="185" t="s">
        <v>110</v>
      </c>
      <c r="E68" s="186"/>
      <c r="F68" s="186"/>
      <c r="G68" s="186"/>
      <c r="H68" s="186"/>
      <c r="I68" s="187"/>
      <c r="J68" s="188">
        <f>J307</f>
        <v>0</v>
      </c>
      <c r="K68" s="189"/>
    </row>
    <row r="69" s="8" customFormat="1" ht="19.92" customHeight="1">
      <c r="B69" s="183"/>
      <c r="C69" s="184"/>
      <c r="D69" s="185" t="s">
        <v>111</v>
      </c>
      <c r="E69" s="186"/>
      <c r="F69" s="186"/>
      <c r="G69" s="186"/>
      <c r="H69" s="186"/>
      <c r="I69" s="187"/>
      <c r="J69" s="188">
        <f>J314</f>
        <v>0</v>
      </c>
      <c r="K69" s="189"/>
    </row>
    <row r="70" s="8" customFormat="1" ht="19.92" customHeight="1">
      <c r="B70" s="183"/>
      <c r="C70" s="184"/>
      <c r="D70" s="185" t="s">
        <v>112</v>
      </c>
      <c r="E70" s="186"/>
      <c r="F70" s="186"/>
      <c r="G70" s="186"/>
      <c r="H70" s="186"/>
      <c r="I70" s="187"/>
      <c r="J70" s="188">
        <f>J346</f>
        <v>0</v>
      </c>
      <c r="K70" s="189"/>
    </row>
    <row r="71" s="8" customFormat="1" ht="19.92" customHeight="1">
      <c r="B71" s="183"/>
      <c r="C71" s="184"/>
      <c r="D71" s="185" t="s">
        <v>113</v>
      </c>
      <c r="E71" s="186"/>
      <c r="F71" s="186"/>
      <c r="G71" s="186"/>
      <c r="H71" s="186"/>
      <c r="I71" s="187"/>
      <c r="J71" s="188">
        <f>J350</f>
        <v>0</v>
      </c>
      <c r="K71" s="189"/>
    </row>
    <row r="72" s="8" customFormat="1" ht="19.92" customHeight="1">
      <c r="B72" s="183"/>
      <c r="C72" s="184"/>
      <c r="D72" s="185" t="s">
        <v>114</v>
      </c>
      <c r="E72" s="186"/>
      <c r="F72" s="186"/>
      <c r="G72" s="186"/>
      <c r="H72" s="186"/>
      <c r="I72" s="187"/>
      <c r="J72" s="188">
        <f>J356</f>
        <v>0</v>
      </c>
      <c r="K72" s="189"/>
    </row>
    <row r="73" s="8" customFormat="1" ht="19.92" customHeight="1">
      <c r="B73" s="183"/>
      <c r="C73" s="184"/>
      <c r="D73" s="185" t="s">
        <v>115</v>
      </c>
      <c r="E73" s="186"/>
      <c r="F73" s="186"/>
      <c r="G73" s="186"/>
      <c r="H73" s="186"/>
      <c r="I73" s="187"/>
      <c r="J73" s="188">
        <f>J375</f>
        <v>0</v>
      </c>
      <c r="K73" s="189"/>
    </row>
    <row r="74" s="8" customFormat="1" ht="19.92" customHeight="1">
      <c r="B74" s="183"/>
      <c r="C74" s="184"/>
      <c r="D74" s="185" t="s">
        <v>116</v>
      </c>
      <c r="E74" s="186"/>
      <c r="F74" s="186"/>
      <c r="G74" s="186"/>
      <c r="H74" s="186"/>
      <c r="I74" s="187"/>
      <c r="J74" s="188">
        <f>J391</f>
        <v>0</v>
      </c>
      <c r="K74" s="189"/>
    </row>
    <row r="75" s="8" customFormat="1" ht="19.92" customHeight="1">
      <c r="B75" s="183"/>
      <c r="C75" s="184"/>
      <c r="D75" s="185" t="s">
        <v>117</v>
      </c>
      <c r="E75" s="186"/>
      <c r="F75" s="186"/>
      <c r="G75" s="186"/>
      <c r="H75" s="186"/>
      <c r="I75" s="187"/>
      <c r="J75" s="188">
        <f>J396</f>
        <v>0</v>
      </c>
      <c r="K75" s="189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43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65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68"/>
      <c r="J81" s="70"/>
      <c r="K81" s="70"/>
      <c r="L81" s="71"/>
    </row>
    <row r="82" s="1" customFormat="1" ht="36.96" customHeight="1">
      <c r="B82" s="45"/>
      <c r="C82" s="72" t="s">
        <v>118</v>
      </c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14.4" customHeight="1">
      <c r="B85" s="45"/>
      <c r="C85" s="73"/>
      <c r="D85" s="73"/>
      <c r="E85" s="191" t="str">
        <f>E7</f>
        <v>Zateplení domů a oprava střech na ul. Jateční v Bohumíně - I., č. p. 266, 271, 246</v>
      </c>
      <c r="F85" s="75"/>
      <c r="G85" s="75"/>
      <c r="H85" s="75"/>
      <c r="I85" s="190"/>
      <c r="J85" s="73"/>
      <c r="K85" s="73"/>
      <c r="L85" s="71"/>
    </row>
    <row r="86" s="1" customFormat="1" ht="14.4" customHeight="1">
      <c r="B86" s="45"/>
      <c r="C86" s="75" t="s">
        <v>92</v>
      </c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 ht="16.2" customHeight="1">
      <c r="B87" s="45"/>
      <c r="C87" s="73"/>
      <c r="D87" s="73"/>
      <c r="E87" s="81" t="str">
        <f>E9</f>
        <v>01 - Stavební úpravy</v>
      </c>
      <c r="F87" s="73"/>
      <c r="G87" s="73"/>
      <c r="H87" s="73"/>
      <c r="I87" s="190"/>
      <c r="J87" s="73"/>
      <c r="K87" s="73"/>
      <c r="L87" s="71"/>
    </row>
    <row r="88" s="1" customFormat="1" ht="6.96" customHeight="1">
      <c r="B88" s="45"/>
      <c r="C88" s="73"/>
      <c r="D88" s="73"/>
      <c r="E88" s="73"/>
      <c r="F88" s="73"/>
      <c r="G88" s="73"/>
      <c r="H88" s="73"/>
      <c r="I88" s="190"/>
      <c r="J88" s="73"/>
      <c r="K88" s="73"/>
      <c r="L88" s="71"/>
    </row>
    <row r="89" s="1" customFormat="1" ht="18" customHeight="1">
      <c r="B89" s="45"/>
      <c r="C89" s="75" t="s">
        <v>23</v>
      </c>
      <c r="D89" s="73"/>
      <c r="E89" s="73"/>
      <c r="F89" s="192" t="str">
        <f>F12</f>
        <v>Bohumín</v>
      </c>
      <c r="G89" s="73"/>
      <c r="H89" s="73"/>
      <c r="I89" s="193" t="s">
        <v>25</v>
      </c>
      <c r="J89" s="84" t="str">
        <f>IF(J12="","",J12)</f>
        <v>14. 12. 2018</v>
      </c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190"/>
      <c r="J90" s="73"/>
      <c r="K90" s="73"/>
      <c r="L90" s="71"/>
    </row>
    <row r="91" s="1" customFormat="1">
      <c r="B91" s="45"/>
      <c r="C91" s="75" t="s">
        <v>27</v>
      </c>
      <c r="D91" s="73"/>
      <c r="E91" s="73"/>
      <c r="F91" s="192" t="str">
        <f>E15</f>
        <v>Město Bohumín</v>
      </c>
      <c r="G91" s="73"/>
      <c r="H91" s="73"/>
      <c r="I91" s="193" t="s">
        <v>33</v>
      </c>
      <c r="J91" s="192" t="str">
        <f>E21</f>
        <v>BENUTA PRO s.r.o.</v>
      </c>
      <c r="K91" s="73"/>
      <c r="L91" s="71"/>
    </row>
    <row r="92" s="1" customFormat="1" ht="14.4" customHeight="1">
      <c r="B92" s="45"/>
      <c r="C92" s="75" t="s">
        <v>31</v>
      </c>
      <c r="D92" s="73"/>
      <c r="E92" s="73"/>
      <c r="F92" s="192" t="str">
        <f>IF(E18="","",E18)</f>
        <v/>
      </c>
      <c r="G92" s="73"/>
      <c r="H92" s="73"/>
      <c r="I92" s="190"/>
      <c r="J92" s="73"/>
      <c r="K92" s="73"/>
      <c r="L92" s="71"/>
    </row>
    <row r="93" s="1" customFormat="1" ht="10.32" customHeight="1">
      <c r="B93" s="45"/>
      <c r="C93" s="73"/>
      <c r="D93" s="73"/>
      <c r="E93" s="73"/>
      <c r="F93" s="73"/>
      <c r="G93" s="73"/>
      <c r="H93" s="73"/>
      <c r="I93" s="190"/>
      <c r="J93" s="73"/>
      <c r="K93" s="73"/>
      <c r="L93" s="71"/>
    </row>
    <row r="94" s="9" customFormat="1" ht="29.28" customHeight="1">
      <c r="B94" s="194"/>
      <c r="C94" s="195" t="s">
        <v>119</v>
      </c>
      <c r="D94" s="196" t="s">
        <v>58</v>
      </c>
      <c r="E94" s="196" t="s">
        <v>54</v>
      </c>
      <c r="F94" s="196" t="s">
        <v>120</v>
      </c>
      <c r="G94" s="196" t="s">
        <v>121</v>
      </c>
      <c r="H94" s="196" t="s">
        <v>122</v>
      </c>
      <c r="I94" s="197" t="s">
        <v>123</v>
      </c>
      <c r="J94" s="196" t="s">
        <v>96</v>
      </c>
      <c r="K94" s="198" t="s">
        <v>124</v>
      </c>
      <c r="L94" s="199"/>
      <c r="M94" s="101" t="s">
        <v>125</v>
      </c>
      <c r="N94" s="102" t="s">
        <v>43</v>
      </c>
      <c r="O94" s="102" t="s">
        <v>126</v>
      </c>
      <c r="P94" s="102" t="s">
        <v>127</v>
      </c>
      <c r="Q94" s="102" t="s">
        <v>128</v>
      </c>
      <c r="R94" s="102" t="s">
        <v>129</v>
      </c>
      <c r="S94" s="102" t="s">
        <v>130</v>
      </c>
      <c r="T94" s="103" t="s">
        <v>131</v>
      </c>
    </row>
    <row r="95" s="1" customFormat="1" ht="29.28" customHeight="1">
      <c r="B95" s="45"/>
      <c r="C95" s="107" t="s">
        <v>97</v>
      </c>
      <c r="D95" s="73"/>
      <c r="E95" s="73"/>
      <c r="F95" s="73"/>
      <c r="G95" s="73"/>
      <c r="H95" s="73"/>
      <c r="I95" s="190"/>
      <c r="J95" s="200">
        <f>BK95</f>
        <v>0</v>
      </c>
      <c r="K95" s="73"/>
      <c r="L95" s="71"/>
      <c r="M95" s="104"/>
      <c r="N95" s="105"/>
      <c r="O95" s="105"/>
      <c r="P95" s="201">
        <f>P96+P294</f>
        <v>0</v>
      </c>
      <c r="Q95" s="105"/>
      <c r="R95" s="201">
        <f>R96+R294</f>
        <v>91.602849469999995</v>
      </c>
      <c r="S95" s="105"/>
      <c r="T95" s="202">
        <f>T96+T294</f>
        <v>29.600148520000001</v>
      </c>
      <c r="AT95" s="23" t="s">
        <v>72</v>
      </c>
      <c r="AU95" s="23" t="s">
        <v>98</v>
      </c>
      <c r="BK95" s="203">
        <f>BK96+BK294</f>
        <v>0</v>
      </c>
    </row>
    <row r="96" s="10" customFormat="1" ht="37.44" customHeight="1">
      <c r="B96" s="204"/>
      <c r="C96" s="205"/>
      <c r="D96" s="206" t="s">
        <v>72</v>
      </c>
      <c r="E96" s="207" t="s">
        <v>132</v>
      </c>
      <c r="F96" s="207" t="s">
        <v>133</v>
      </c>
      <c r="G96" s="205"/>
      <c r="H96" s="205"/>
      <c r="I96" s="208"/>
      <c r="J96" s="209">
        <f>BK96</f>
        <v>0</v>
      </c>
      <c r="K96" s="205"/>
      <c r="L96" s="210"/>
      <c r="M96" s="211"/>
      <c r="N96" s="212"/>
      <c r="O96" s="212"/>
      <c r="P96" s="213">
        <f>P97+P109+P113+P243+P285+P292</f>
        <v>0</v>
      </c>
      <c r="Q96" s="212"/>
      <c r="R96" s="213">
        <f>R97+R109+R113+R243+R285+R292</f>
        <v>45.038755789999996</v>
      </c>
      <c r="S96" s="212"/>
      <c r="T96" s="214">
        <f>T97+T109+T113+T243+T285+T292</f>
        <v>14.562942</v>
      </c>
      <c r="AR96" s="215" t="s">
        <v>81</v>
      </c>
      <c r="AT96" s="216" t="s">
        <v>72</v>
      </c>
      <c r="AU96" s="216" t="s">
        <v>73</v>
      </c>
      <c r="AY96" s="215" t="s">
        <v>134</v>
      </c>
      <c r="BK96" s="217">
        <f>BK97+BK109+BK113+BK243+BK285+BK292</f>
        <v>0</v>
      </c>
    </row>
    <row r="97" s="10" customFormat="1" ht="19.92" customHeight="1">
      <c r="B97" s="204"/>
      <c r="C97" s="205"/>
      <c r="D97" s="206" t="s">
        <v>72</v>
      </c>
      <c r="E97" s="218" t="s">
        <v>81</v>
      </c>
      <c r="F97" s="218" t="s">
        <v>135</v>
      </c>
      <c r="G97" s="205"/>
      <c r="H97" s="205"/>
      <c r="I97" s="208"/>
      <c r="J97" s="219">
        <f>BK97</f>
        <v>0</v>
      </c>
      <c r="K97" s="205"/>
      <c r="L97" s="210"/>
      <c r="M97" s="211"/>
      <c r="N97" s="212"/>
      <c r="O97" s="212"/>
      <c r="P97" s="213">
        <f>SUM(P98:P108)</f>
        <v>0</v>
      </c>
      <c r="Q97" s="212"/>
      <c r="R97" s="213">
        <f>SUM(R98:R108)</f>
        <v>0.0027599999999999999</v>
      </c>
      <c r="S97" s="212"/>
      <c r="T97" s="214">
        <f>SUM(T98:T108)</f>
        <v>11.48775</v>
      </c>
      <c r="AR97" s="215" t="s">
        <v>81</v>
      </c>
      <c r="AT97" s="216" t="s">
        <v>72</v>
      </c>
      <c r="AU97" s="216" t="s">
        <v>81</v>
      </c>
      <c r="AY97" s="215" t="s">
        <v>134</v>
      </c>
      <c r="BK97" s="217">
        <f>SUM(BK98:BK108)</f>
        <v>0</v>
      </c>
    </row>
    <row r="98" s="1" customFormat="1" ht="22.8" customHeight="1">
      <c r="B98" s="45"/>
      <c r="C98" s="220" t="s">
        <v>81</v>
      </c>
      <c r="D98" s="220" t="s">
        <v>136</v>
      </c>
      <c r="E98" s="221" t="s">
        <v>137</v>
      </c>
      <c r="F98" s="222" t="s">
        <v>138</v>
      </c>
      <c r="G98" s="223" t="s">
        <v>139</v>
      </c>
      <c r="H98" s="224">
        <v>45.049999999999997</v>
      </c>
      <c r="I98" s="225"/>
      <c r="J98" s="226">
        <f>ROUND(I98*H98,2)</f>
        <v>0</v>
      </c>
      <c r="K98" s="222" t="s">
        <v>140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0.255</v>
      </c>
      <c r="T98" s="230">
        <f>S98*H98</f>
        <v>11.48775</v>
      </c>
      <c r="AR98" s="23" t="s">
        <v>141</v>
      </c>
      <c r="AT98" s="23" t="s">
        <v>136</v>
      </c>
      <c r="AU98" s="23" t="s">
        <v>142</v>
      </c>
      <c r="AY98" s="23" t="s">
        <v>134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142</v>
      </c>
      <c r="BK98" s="231">
        <f>ROUND(I98*H98,2)</f>
        <v>0</v>
      </c>
      <c r="BL98" s="23" t="s">
        <v>141</v>
      </c>
      <c r="BM98" s="23" t="s">
        <v>143</v>
      </c>
    </row>
    <row r="99" s="11" customFormat="1">
      <c r="B99" s="232"/>
      <c r="C99" s="233"/>
      <c r="D99" s="234" t="s">
        <v>144</v>
      </c>
      <c r="E99" s="235" t="s">
        <v>21</v>
      </c>
      <c r="F99" s="236" t="s">
        <v>145</v>
      </c>
      <c r="G99" s="233"/>
      <c r="H99" s="237">
        <v>45.049999999999997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144</v>
      </c>
      <c r="AU99" s="243" t="s">
        <v>142</v>
      </c>
      <c r="AV99" s="11" t="s">
        <v>142</v>
      </c>
      <c r="AW99" s="11" t="s">
        <v>36</v>
      </c>
      <c r="AX99" s="11" t="s">
        <v>81</v>
      </c>
      <c r="AY99" s="243" t="s">
        <v>134</v>
      </c>
    </row>
    <row r="100" s="1" customFormat="1" ht="22.8" customHeight="1">
      <c r="B100" s="45"/>
      <c r="C100" s="220" t="s">
        <v>142</v>
      </c>
      <c r="D100" s="220" t="s">
        <v>136</v>
      </c>
      <c r="E100" s="221" t="s">
        <v>146</v>
      </c>
      <c r="F100" s="222" t="s">
        <v>147</v>
      </c>
      <c r="G100" s="223" t="s">
        <v>148</v>
      </c>
      <c r="H100" s="224">
        <v>18.02</v>
      </c>
      <c r="I100" s="225"/>
      <c r="J100" s="226">
        <f>ROUND(I100*H100,2)</f>
        <v>0</v>
      </c>
      <c r="K100" s="222" t="s">
        <v>140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141</v>
      </c>
      <c r="AT100" s="23" t="s">
        <v>136</v>
      </c>
      <c r="AU100" s="23" t="s">
        <v>142</v>
      </c>
      <c r="AY100" s="23" t="s">
        <v>134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142</v>
      </c>
      <c r="BK100" s="231">
        <f>ROUND(I100*H100,2)</f>
        <v>0</v>
      </c>
      <c r="BL100" s="23" t="s">
        <v>141</v>
      </c>
      <c r="BM100" s="23" t="s">
        <v>149</v>
      </c>
    </row>
    <row r="101" s="11" customFormat="1">
      <c r="B101" s="232"/>
      <c r="C101" s="233"/>
      <c r="D101" s="234" t="s">
        <v>144</v>
      </c>
      <c r="E101" s="235" t="s">
        <v>21</v>
      </c>
      <c r="F101" s="236" t="s">
        <v>150</v>
      </c>
      <c r="G101" s="233"/>
      <c r="H101" s="237">
        <v>18.02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144</v>
      </c>
      <c r="AU101" s="243" t="s">
        <v>142</v>
      </c>
      <c r="AV101" s="11" t="s">
        <v>142</v>
      </c>
      <c r="AW101" s="11" t="s">
        <v>36</v>
      </c>
      <c r="AX101" s="11" t="s">
        <v>81</v>
      </c>
      <c r="AY101" s="243" t="s">
        <v>134</v>
      </c>
    </row>
    <row r="102" s="1" customFormat="1" ht="22.8" customHeight="1">
      <c r="B102" s="45"/>
      <c r="C102" s="220" t="s">
        <v>151</v>
      </c>
      <c r="D102" s="220" t="s">
        <v>136</v>
      </c>
      <c r="E102" s="221" t="s">
        <v>152</v>
      </c>
      <c r="F102" s="222" t="s">
        <v>153</v>
      </c>
      <c r="G102" s="223" t="s">
        <v>148</v>
      </c>
      <c r="H102" s="224">
        <v>18.02</v>
      </c>
      <c r="I102" s="225"/>
      <c r="J102" s="226">
        <f>ROUND(I102*H102,2)</f>
        <v>0</v>
      </c>
      <c r="K102" s="222" t="s">
        <v>140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141</v>
      </c>
      <c r="AT102" s="23" t="s">
        <v>136</v>
      </c>
      <c r="AU102" s="23" t="s">
        <v>142</v>
      </c>
      <c r="AY102" s="23" t="s">
        <v>134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142</v>
      </c>
      <c r="BK102" s="231">
        <f>ROUND(I102*H102,2)</f>
        <v>0</v>
      </c>
      <c r="BL102" s="23" t="s">
        <v>141</v>
      </c>
      <c r="BM102" s="23" t="s">
        <v>154</v>
      </c>
    </row>
    <row r="103" s="1" customFormat="1" ht="22.8" customHeight="1">
      <c r="B103" s="45"/>
      <c r="C103" s="220" t="s">
        <v>141</v>
      </c>
      <c r="D103" s="220" t="s">
        <v>136</v>
      </c>
      <c r="E103" s="221" t="s">
        <v>155</v>
      </c>
      <c r="F103" s="222" t="s">
        <v>156</v>
      </c>
      <c r="G103" s="223" t="s">
        <v>148</v>
      </c>
      <c r="H103" s="224">
        <v>16.399999999999999</v>
      </c>
      <c r="I103" s="225"/>
      <c r="J103" s="226">
        <f>ROUND(I103*H103,2)</f>
        <v>0</v>
      </c>
      <c r="K103" s="222" t="s">
        <v>140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141</v>
      </c>
      <c r="AT103" s="23" t="s">
        <v>136</v>
      </c>
      <c r="AU103" s="23" t="s">
        <v>142</v>
      </c>
      <c r="AY103" s="23" t="s">
        <v>134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142</v>
      </c>
      <c r="BK103" s="231">
        <f>ROUND(I103*H103,2)</f>
        <v>0</v>
      </c>
      <c r="BL103" s="23" t="s">
        <v>141</v>
      </c>
      <c r="BM103" s="23" t="s">
        <v>157</v>
      </c>
    </row>
    <row r="104" s="1" customFormat="1" ht="22.8" customHeight="1">
      <c r="B104" s="45"/>
      <c r="C104" s="220" t="s">
        <v>158</v>
      </c>
      <c r="D104" s="220" t="s">
        <v>136</v>
      </c>
      <c r="E104" s="221" t="s">
        <v>159</v>
      </c>
      <c r="F104" s="222" t="s">
        <v>160</v>
      </c>
      <c r="G104" s="223" t="s">
        <v>139</v>
      </c>
      <c r="H104" s="224">
        <v>184</v>
      </c>
      <c r="I104" s="225"/>
      <c r="J104" s="226">
        <f>ROUND(I104*H104,2)</f>
        <v>0</v>
      </c>
      <c r="K104" s="222" t="s">
        <v>140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141</v>
      </c>
      <c r="AT104" s="23" t="s">
        <v>136</v>
      </c>
      <c r="AU104" s="23" t="s">
        <v>142</v>
      </c>
      <c r="AY104" s="23" t="s">
        <v>134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142</v>
      </c>
      <c r="BK104" s="231">
        <f>ROUND(I104*H104,2)</f>
        <v>0</v>
      </c>
      <c r="BL104" s="23" t="s">
        <v>141</v>
      </c>
      <c r="BM104" s="23" t="s">
        <v>161</v>
      </c>
    </row>
    <row r="105" s="11" customFormat="1">
      <c r="B105" s="232"/>
      <c r="C105" s="233"/>
      <c r="D105" s="234" t="s">
        <v>144</v>
      </c>
      <c r="E105" s="235" t="s">
        <v>21</v>
      </c>
      <c r="F105" s="236" t="s">
        <v>162</v>
      </c>
      <c r="G105" s="233"/>
      <c r="H105" s="237">
        <v>184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144</v>
      </c>
      <c r="AU105" s="243" t="s">
        <v>142</v>
      </c>
      <c r="AV105" s="11" t="s">
        <v>142</v>
      </c>
      <c r="AW105" s="11" t="s">
        <v>36</v>
      </c>
      <c r="AX105" s="11" t="s">
        <v>81</v>
      </c>
      <c r="AY105" s="243" t="s">
        <v>134</v>
      </c>
    </row>
    <row r="106" s="1" customFormat="1" ht="22.8" customHeight="1">
      <c r="B106" s="45"/>
      <c r="C106" s="220" t="s">
        <v>163</v>
      </c>
      <c r="D106" s="220" t="s">
        <v>136</v>
      </c>
      <c r="E106" s="221" t="s">
        <v>164</v>
      </c>
      <c r="F106" s="222" t="s">
        <v>165</v>
      </c>
      <c r="G106" s="223" t="s">
        <v>139</v>
      </c>
      <c r="H106" s="224">
        <v>184</v>
      </c>
      <c r="I106" s="225"/>
      <c r="J106" s="226">
        <f>ROUND(I106*H106,2)</f>
        <v>0</v>
      </c>
      <c r="K106" s="222" t="s">
        <v>140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141</v>
      </c>
      <c r="AT106" s="23" t="s">
        <v>136</v>
      </c>
      <c r="AU106" s="23" t="s">
        <v>142</v>
      </c>
      <c r="AY106" s="23" t="s">
        <v>134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142</v>
      </c>
      <c r="BK106" s="231">
        <f>ROUND(I106*H106,2)</f>
        <v>0</v>
      </c>
      <c r="BL106" s="23" t="s">
        <v>141</v>
      </c>
      <c r="BM106" s="23" t="s">
        <v>166</v>
      </c>
    </row>
    <row r="107" s="1" customFormat="1" ht="14.4" customHeight="1">
      <c r="B107" s="45"/>
      <c r="C107" s="244" t="s">
        <v>167</v>
      </c>
      <c r="D107" s="244" t="s">
        <v>168</v>
      </c>
      <c r="E107" s="245" t="s">
        <v>169</v>
      </c>
      <c r="F107" s="246" t="s">
        <v>170</v>
      </c>
      <c r="G107" s="247" t="s">
        <v>171</v>
      </c>
      <c r="H107" s="248">
        <v>2.7599999999999998</v>
      </c>
      <c r="I107" s="249"/>
      <c r="J107" s="250">
        <f>ROUND(I107*H107,2)</f>
        <v>0</v>
      </c>
      <c r="K107" s="246" t="s">
        <v>140</v>
      </c>
      <c r="L107" s="251"/>
      <c r="M107" s="252" t="s">
        <v>21</v>
      </c>
      <c r="N107" s="253" t="s">
        <v>45</v>
      </c>
      <c r="O107" s="46"/>
      <c r="P107" s="229">
        <f>O107*H107</f>
        <v>0</v>
      </c>
      <c r="Q107" s="229">
        <v>0.001</v>
      </c>
      <c r="R107" s="229">
        <f>Q107*H107</f>
        <v>0.0027599999999999999</v>
      </c>
      <c r="S107" s="229">
        <v>0</v>
      </c>
      <c r="T107" s="230">
        <f>S107*H107</f>
        <v>0</v>
      </c>
      <c r="AR107" s="23" t="s">
        <v>172</v>
      </c>
      <c r="AT107" s="23" t="s">
        <v>168</v>
      </c>
      <c r="AU107" s="23" t="s">
        <v>142</v>
      </c>
      <c r="AY107" s="23" t="s">
        <v>134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142</v>
      </c>
      <c r="BK107" s="231">
        <f>ROUND(I107*H107,2)</f>
        <v>0</v>
      </c>
      <c r="BL107" s="23" t="s">
        <v>141</v>
      </c>
      <c r="BM107" s="23" t="s">
        <v>173</v>
      </c>
    </row>
    <row r="108" s="11" customFormat="1">
      <c r="B108" s="232"/>
      <c r="C108" s="233"/>
      <c r="D108" s="234" t="s">
        <v>144</v>
      </c>
      <c r="E108" s="233"/>
      <c r="F108" s="236" t="s">
        <v>174</v>
      </c>
      <c r="G108" s="233"/>
      <c r="H108" s="237">
        <v>2.7599999999999998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144</v>
      </c>
      <c r="AU108" s="243" t="s">
        <v>142</v>
      </c>
      <c r="AV108" s="11" t="s">
        <v>142</v>
      </c>
      <c r="AW108" s="11" t="s">
        <v>6</v>
      </c>
      <c r="AX108" s="11" t="s">
        <v>81</v>
      </c>
      <c r="AY108" s="243" t="s">
        <v>134</v>
      </c>
    </row>
    <row r="109" s="10" customFormat="1" ht="29.88" customHeight="1">
      <c r="B109" s="204"/>
      <c r="C109" s="205"/>
      <c r="D109" s="206" t="s">
        <v>72</v>
      </c>
      <c r="E109" s="218" t="s">
        <v>158</v>
      </c>
      <c r="F109" s="218" t="s">
        <v>175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SUM(P110:P112)</f>
        <v>0</v>
      </c>
      <c r="Q109" s="212"/>
      <c r="R109" s="213">
        <f>SUM(R110:R112)</f>
        <v>12.18332</v>
      </c>
      <c r="S109" s="212"/>
      <c r="T109" s="214">
        <f>SUM(T110:T112)</f>
        <v>0</v>
      </c>
      <c r="AR109" s="215" t="s">
        <v>81</v>
      </c>
      <c r="AT109" s="216" t="s">
        <v>72</v>
      </c>
      <c r="AU109" s="216" t="s">
        <v>81</v>
      </c>
      <c r="AY109" s="215" t="s">
        <v>134</v>
      </c>
      <c r="BK109" s="217">
        <f>SUM(BK110:BK112)</f>
        <v>0</v>
      </c>
    </row>
    <row r="110" s="1" customFormat="1" ht="22.8" customHeight="1">
      <c r="B110" s="45"/>
      <c r="C110" s="220" t="s">
        <v>172</v>
      </c>
      <c r="D110" s="220" t="s">
        <v>136</v>
      </c>
      <c r="E110" s="221" t="s">
        <v>176</v>
      </c>
      <c r="F110" s="222" t="s">
        <v>177</v>
      </c>
      <c r="G110" s="223" t="s">
        <v>139</v>
      </c>
      <c r="H110" s="224">
        <v>54.100000000000001</v>
      </c>
      <c r="I110" s="225"/>
      <c r="J110" s="226">
        <f>ROUND(I110*H110,2)</f>
        <v>0</v>
      </c>
      <c r="K110" s="222" t="s">
        <v>140</v>
      </c>
      <c r="L110" s="71"/>
      <c r="M110" s="227" t="s">
        <v>21</v>
      </c>
      <c r="N110" s="228" t="s">
        <v>45</v>
      </c>
      <c r="O110" s="46"/>
      <c r="P110" s="229">
        <f>O110*H110</f>
        <v>0</v>
      </c>
      <c r="Q110" s="229">
        <v>0.10100000000000001</v>
      </c>
      <c r="R110" s="229">
        <f>Q110*H110</f>
        <v>5.4641000000000002</v>
      </c>
      <c r="S110" s="229">
        <v>0</v>
      </c>
      <c r="T110" s="230">
        <f>S110*H110</f>
        <v>0</v>
      </c>
      <c r="AR110" s="23" t="s">
        <v>141</v>
      </c>
      <c r="AT110" s="23" t="s">
        <v>136</v>
      </c>
      <c r="AU110" s="23" t="s">
        <v>142</v>
      </c>
      <c r="AY110" s="23" t="s">
        <v>134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142</v>
      </c>
      <c r="BK110" s="231">
        <f>ROUND(I110*H110,2)</f>
        <v>0</v>
      </c>
      <c r="BL110" s="23" t="s">
        <v>141</v>
      </c>
      <c r="BM110" s="23" t="s">
        <v>178</v>
      </c>
    </row>
    <row r="111" s="1" customFormat="1" ht="14.4" customHeight="1">
      <c r="B111" s="45"/>
      <c r="C111" s="244" t="s">
        <v>179</v>
      </c>
      <c r="D111" s="244" t="s">
        <v>168</v>
      </c>
      <c r="E111" s="245" t="s">
        <v>180</v>
      </c>
      <c r="F111" s="246" t="s">
        <v>181</v>
      </c>
      <c r="G111" s="247" t="s">
        <v>139</v>
      </c>
      <c r="H111" s="248">
        <v>62.215000000000003</v>
      </c>
      <c r="I111" s="249"/>
      <c r="J111" s="250">
        <f>ROUND(I111*H111,2)</f>
        <v>0</v>
      </c>
      <c r="K111" s="246" t="s">
        <v>140</v>
      </c>
      <c r="L111" s="251"/>
      <c r="M111" s="252" t="s">
        <v>21</v>
      </c>
      <c r="N111" s="253" t="s">
        <v>45</v>
      </c>
      <c r="O111" s="46"/>
      <c r="P111" s="229">
        <f>O111*H111</f>
        <v>0</v>
      </c>
      <c r="Q111" s="229">
        <v>0.108</v>
      </c>
      <c r="R111" s="229">
        <f>Q111*H111</f>
        <v>6.71922</v>
      </c>
      <c r="S111" s="229">
        <v>0</v>
      </c>
      <c r="T111" s="230">
        <f>S111*H111</f>
        <v>0</v>
      </c>
      <c r="AR111" s="23" t="s">
        <v>172</v>
      </c>
      <c r="AT111" s="23" t="s">
        <v>168</v>
      </c>
      <c r="AU111" s="23" t="s">
        <v>142</v>
      </c>
      <c r="AY111" s="23" t="s">
        <v>134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142</v>
      </c>
      <c r="BK111" s="231">
        <f>ROUND(I111*H111,2)</f>
        <v>0</v>
      </c>
      <c r="BL111" s="23" t="s">
        <v>141</v>
      </c>
      <c r="BM111" s="23" t="s">
        <v>182</v>
      </c>
    </row>
    <row r="112" s="11" customFormat="1">
      <c r="B112" s="232"/>
      <c r="C112" s="233"/>
      <c r="D112" s="234" t="s">
        <v>144</v>
      </c>
      <c r="E112" s="233"/>
      <c r="F112" s="236" t="s">
        <v>183</v>
      </c>
      <c r="G112" s="233"/>
      <c r="H112" s="237">
        <v>62.215000000000003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144</v>
      </c>
      <c r="AU112" s="243" t="s">
        <v>142</v>
      </c>
      <c r="AV112" s="11" t="s">
        <v>142</v>
      </c>
      <c r="AW112" s="11" t="s">
        <v>6</v>
      </c>
      <c r="AX112" s="11" t="s">
        <v>81</v>
      </c>
      <c r="AY112" s="243" t="s">
        <v>134</v>
      </c>
    </row>
    <row r="113" s="10" customFormat="1" ht="29.88" customHeight="1">
      <c r="B113" s="204"/>
      <c r="C113" s="205"/>
      <c r="D113" s="206" t="s">
        <v>72</v>
      </c>
      <c r="E113" s="218" t="s">
        <v>163</v>
      </c>
      <c r="F113" s="218" t="s">
        <v>184</v>
      </c>
      <c r="G113" s="205"/>
      <c r="H113" s="205"/>
      <c r="I113" s="208"/>
      <c r="J113" s="219">
        <f>BK113</f>
        <v>0</v>
      </c>
      <c r="K113" s="205"/>
      <c r="L113" s="210"/>
      <c r="M113" s="211"/>
      <c r="N113" s="212"/>
      <c r="O113" s="212"/>
      <c r="P113" s="213">
        <f>SUM(P114:P242)</f>
        <v>0</v>
      </c>
      <c r="Q113" s="212"/>
      <c r="R113" s="213">
        <f>SUM(R114:R242)</f>
        <v>31.459742989999999</v>
      </c>
      <c r="S113" s="212"/>
      <c r="T113" s="214">
        <f>SUM(T114:T242)</f>
        <v>0</v>
      </c>
      <c r="AR113" s="215" t="s">
        <v>81</v>
      </c>
      <c r="AT113" s="216" t="s">
        <v>72</v>
      </c>
      <c r="AU113" s="216" t="s">
        <v>81</v>
      </c>
      <c r="AY113" s="215" t="s">
        <v>134</v>
      </c>
      <c r="BK113" s="217">
        <f>SUM(BK114:BK242)</f>
        <v>0</v>
      </c>
    </row>
    <row r="114" s="1" customFormat="1" ht="14.4" customHeight="1">
      <c r="B114" s="45"/>
      <c r="C114" s="220" t="s">
        <v>185</v>
      </c>
      <c r="D114" s="220" t="s">
        <v>136</v>
      </c>
      <c r="E114" s="221" t="s">
        <v>186</v>
      </c>
      <c r="F114" s="222" t="s">
        <v>187</v>
      </c>
      <c r="G114" s="223" t="s">
        <v>139</v>
      </c>
      <c r="H114" s="224">
        <v>207.93000000000001</v>
      </c>
      <c r="I114" s="225"/>
      <c r="J114" s="226">
        <f>ROUND(I114*H114,2)</f>
        <v>0</v>
      </c>
      <c r="K114" s="222" t="s">
        <v>140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0.0054599999999999996</v>
      </c>
      <c r="R114" s="229">
        <f>Q114*H114</f>
        <v>1.1352978</v>
      </c>
      <c r="S114" s="229">
        <v>0</v>
      </c>
      <c r="T114" s="230">
        <f>S114*H114</f>
        <v>0</v>
      </c>
      <c r="AR114" s="23" t="s">
        <v>141</v>
      </c>
      <c r="AT114" s="23" t="s">
        <v>136</v>
      </c>
      <c r="AU114" s="23" t="s">
        <v>142</v>
      </c>
      <c r="AY114" s="23" t="s">
        <v>134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142</v>
      </c>
      <c r="BK114" s="231">
        <f>ROUND(I114*H114,2)</f>
        <v>0</v>
      </c>
      <c r="BL114" s="23" t="s">
        <v>141</v>
      </c>
      <c r="BM114" s="23" t="s">
        <v>188</v>
      </c>
    </row>
    <row r="115" s="12" customFormat="1">
      <c r="B115" s="254"/>
      <c r="C115" s="255"/>
      <c r="D115" s="234" t="s">
        <v>144</v>
      </c>
      <c r="E115" s="256" t="s">
        <v>21</v>
      </c>
      <c r="F115" s="257" t="s">
        <v>189</v>
      </c>
      <c r="G115" s="255"/>
      <c r="H115" s="256" t="s">
        <v>21</v>
      </c>
      <c r="I115" s="258"/>
      <c r="J115" s="255"/>
      <c r="K115" s="255"/>
      <c r="L115" s="259"/>
      <c r="M115" s="260"/>
      <c r="N115" s="261"/>
      <c r="O115" s="261"/>
      <c r="P115" s="261"/>
      <c r="Q115" s="261"/>
      <c r="R115" s="261"/>
      <c r="S115" s="261"/>
      <c r="T115" s="262"/>
      <c r="AT115" s="263" t="s">
        <v>144</v>
      </c>
      <c r="AU115" s="263" t="s">
        <v>142</v>
      </c>
      <c r="AV115" s="12" t="s">
        <v>81</v>
      </c>
      <c r="AW115" s="12" t="s">
        <v>36</v>
      </c>
      <c r="AX115" s="12" t="s">
        <v>73</v>
      </c>
      <c r="AY115" s="263" t="s">
        <v>134</v>
      </c>
    </row>
    <row r="116" s="11" customFormat="1">
      <c r="B116" s="232"/>
      <c r="C116" s="233"/>
      <c r="D116" s="234" t="s">
        <v>144</v>
      </c>
      <c r="E116" s="235" t="s">
        <v>21</v>
      </c>
      <c r="F116" s="236" t="s">
        <v>190</v>
      </c>
      <c r="G116" s="233"/>
      <c r="H116" s="237">
        <v>94.469999999999999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144</v>
      </c>
      <c r="AU116" s="243" t="s">
        <v>142</v>
      </c>
      <c r="AV116" s="11" t="s">
        <v>142</v>
      </c>
      <c r="AW116" s="11" t="s">
        <v>36</v>
      </c>
      <c r="AX116" s="11" t="s">
        <v>73</v>
      </c>
      <c r="AY116" s="243" t="s">
        <v>134</v>
      </c>
    </row>
    <row r="117" s="11" customFormat="1">
      <c r="B117" s="232"/>
      <c r="C117" s="233"/>
      <c r="D117" s="234" t="s">
        <v>144</v>
      </c>
      <c r="E117" s="235" t="s">
        <v>21</v>
      </c>
      <c r="F117" s="236" t="s">
        <v>191</v>
      </c>
      <c r="G117" s="233"/>
      <c r="H117" s="237">
        <v>6.3300000000000001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144</v>
      </c>
      <c r="AU117" s="243" t="s">
        <v>142</v>
      </c>
      <c r="AV117" s="11" t="s">
        <v>142</v>
      </c>
      <c r="AW117" s="11" t="s">
        <v>36</v>
      </c>
      <c r="AX117" s="11" t="s">
        <v>73</v>
      </c>
      <c r="AY117" s="243" t="s">
        <v>134</v>
      </c>
    </row>
    <row r="118" s="11" customFormat="1">
      <c r="B118" s="232"/>
      <c r="C118" s="233"/>
      <c r="D118" s="234" t="s">
        <v>144</v>
      </c>
      <c r="E118" s="235" t="s">
        <v>21</v>
      </c>
      <c r="F118" s="236" t="s">
        <v>192</v>
      </c>
      <c r="G118" s="233"/>
      <c r="H118" s="237">
        <v>3.8999999999999999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144</v>
      </c>
      <c r="AU118" s="243" t="s">
        <v>142</v>
      </c>
      <c r="AV118" s="11" t="s">
        <v>142</v>
      </c>
      <c r="AW118" s="11" t="s">
        <v>36</v>
      </c>
      <c r="AX118" s="11" t="s">
        <v>73</v>
      </c>
      <c r="AY118" s="243" t="s">
        <v>134</v>
      </c>
    </row>
    <row r="119" s="12" customFormat="1">
      <c r="B119" s="254"/>
      <c r="C119" s="255"/>
      <c r="D119" s="234" t="s">
        <v>144</v>
      </c>
      <c r="E119" s="256" t="s">
        <v>21</v>
      </c>
      <c r="F119" s="257" t="s">
        <v>193</v>
      </c>
      <c r="G119" s="255"/>
      <c r="H119" s="256" t="s">
        <v>21</v>
      </c>
      <c r="I119" s="258"/>
      <c r="J119" s="255"/>
      <c r="K119" s="255"/>
      <c r="L119" s="259"/>
      <c r="M119" s="260"/>
      <c r="N119" s="261"/>
      <c r="O119" s="261"/>
      <c r="P119" s="261"/>
      <c r="Q119" s="261"/>
      <c r="R119" s="261"/>
      <c r="S119" s="261"/>
      <c r="T119" s="262"/>
      <c r="AT119" s="263" t="s">
        <v>144</v>
      </c>
      <c r="AU119" s="263" t="s">
        <v>142</v>
      </c>
      <c r="AV119" s="12" t="s">
        <v>81</v>
      </c>
      <c r="AW119" s="12" t="s">
        <v>36</v>
      </c>
      <c r="AX119" s="12" t="s">
        <v>73</v>
      </c>
      <c r="AY119" s="263" t="s">
        <v>134</v>
      </c>
    </row>
    <row r="120" s="11" customFormat="1">
      <c r="B120" s="232"/>
      <c r="C120" s="233"/>
      <c r="D120" s="234" t="s">
        <v>144</v>
      </c>
      <c r="E120" s="235" t="s">
        <v>21</v>
      </c>
      <c r="F120" s="236" t="s">
        <v>190</v>
      </c>
      <c r="G120" s="233"/>
      <c r="H120" s="237">
        <v>94.469999999999999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144</v>
      </c>
      <c r="AU120" s="243" t="s">
        <v>142</v>
      </c>
      <c r="AV120" s="11" t="s">
        <v>142</v>
      </c>
      <c r="AW120" s="11" t="s">
        <v>36</v>
      </c>
      <c r="AX120" s="11" t="s">
        <v>73</v>
      </c>
      <c r="AY120" s="243" t="s">
        <v>134</v>
      </c>
    </row>
    <row r="121" s="11" customFormat="1">
      <c r="B121" s="232"/>
      <c r="C121" s="233"/>
      <c r="D121" s="234" t="s">
        <v>144</v>
      </c>
      <c r="E121" s="235" t="s">
        <v>21</v>
      </c>
      <c r="F121" s="236" t="s">
        <v>194</v>
      </c>
      <c r="G121" s="233"/>
      <c r="H121" s="237">
        <v>4.8600000000000003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144</v>
      </c>
      <c r="AU121" s="243" t="s">
        <v>142</v>
      </c>
      <c r="AV121" s="11" t="s">
        <v>142</v>
      </c>
      <c r="AW121" s="11" t="s">
        <v>36</v>
      </c>
      <c r="AX121" s="11" t="s">
        <v>73</v>
      </c>
      <c r="AY121" s="243" t="s">
        <v>134</v>
      </c>
    </row>
    <row r="122" s="11" customFormat="1">
      <c r="B122" s="232"/>
      <c r="C122" s="233"/>
      <c r="D122" s="234" t="s">
        <v>144</v>
      </c>
      <c r="E122" s="235" t="s">
        <v>21</v>
      </c>
      <c r="F122" s="236" t="s">
        <v>192</v>
      </c>
      <c r="G122" s="233"/>
      <c r="H122" s="237">
        <v>3.8999999999999999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144</v>
      </c>
      <c r="AU122" s="243" t="s">
        <v>142</v>
      </c>
      <c r="AV122" s="11" t="s">
        <v>142</v>
      </c>
      <c r="AW122" s="11" t="s">
        <v>36</v>
      </c>
      <c r="AX122" s="11" t="s">
        <v>73</v>
      </c>
      <c r="AY122" s="243" t="s">
        <v>134</v>
      </c>
    </row>
    <row r="123" s="13" customFormat="1">
      <c r="B123" s="264"/>
      <c r="C123" s="265"/>
      <c r="D123" s="234" t="s">
        <v>144</v>
      </c>
      <c r="E123" s="266" t="s">
        <v>21</v>
      </c>
      <c r="F123" s="267" t="s">
        <v>195</v>
      </c>
      <c r="G123" s="265"/>
      <c r="H123" s="268">
        <v>207.93000000000001</v>
      </c>
      <c r="I123" s="269"/>
      <c r="J123" s="265"/>
      <c r="K123" s="265"/>
      <c r="L123" s="270"/>
      <c r="M123" s="271"/>
      <c r="N123" s="272"/>
      <c r="O123" s="272"/>
      <c r="P123" s="272"/>
      <c r="Q123" s="272"/>
      <c r="R123" s="272"/>
      <c r="S123" s="272"/>
      <c r="T123" s="273"/>
      <c r="AT123" s="274" t="s">
        <v>144</v>
      </c>
      <c r="AU123" s="274" t="s">
        <v>142</v>
      </c>
      <c r="AV123" s="13" t="s">
        <v>141</v>
      </c>
      <c r="AW123" s="13" t="s">
        <v>36</v>
      </c>
      <c r="AX123" s="13" t="s">
        <v>81</v>
      </c>
      <c r="AY123" s="274" t="s">
        <v>134</v>
      </c>
    </row>
    <row r="124" s="1" customFormat="1" ht="22.8" customHeight="1">
      <c r="B124" s="45"/>
      <c r="C124" s="220" t="s">
        <v>196</v>
      </c>
      <c r="D124" s="220" t="s">
        <v>136</v>
      </c>
      <c r="E124" s="221" t="s">
        <v>197</v>
      </c>
      <c r="F124" s="222" t="s">
        <v>198</v>
      </c>
      <c r="G124" s="223" t="s">
        <v>139</v>
      </c>
      <c r="H124" s="224">
        <v>415.86000000000001</v>
      </c>
      <c r="I124" s="225"/>
      <c r="J124" s="226">
        <f>ROUND(I124*H124,2)</f>
        <v>0</v>
      </c>
      <c r="K124" s="222" t="s">
        <v>140</v>
      </c>
      <c r="L124" s="71"/>
      <c r="M124" s="227" t="s">
        <v>21</v>
      </c>
      <c r="N124" s="228" t="s">
        <v>45</v>
      </c>
      <c r="O124" s="46"/>
      <c r="P124" s="229">
        <f>O124*H124</f>
        <v>0</v>
      </c>
      <c r="Q124" s="229">
        <v>0.0020999999999999999</v>
      </c>
      <c r="R124" s="229">
        <f>Q124*H124</f>
        <v>0.87330600000000003</v>
      </c>
      <c r="S124" s="229">
        <v>0</v>
      </c>
      <c r="T124" s="230">
        <f>S124*H124</f>
        <v>0</v>
      </c>
      <c r="AR124" s="23" t="s">
        <v>141</v>
      </c>
      <c r="AT124" s="23" t="s">
        <v>136</v>
      </c>
      <c r="AU124" s="23" t="s">
        <v>142</v>
      </c>
      <c r="AY124" s="23" t="s">
        <v>134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142</v>
      </c>
      <c r="BK124" s="231">
        <f>ROUND(I124*H124,2)</f>
        <v>0</v>
      </c>
      <c r="BL124" s="23" t="s">
        <v>141</v>
      </c>
      <c r="BM124" s="23" t="s">
        <v>199</v>
      </c>
    </row>
    <row r="125" s="1" customFormat="1" ht="22.8" customHeight="1">
      <c r="B125" s="45"/>
      <c r="C125" s="220" t="s">
        <v>200</v>
      </c>
      <c r="D125" s="220" t="s">
        <v>136</v>
      </c>
      <c r="E125" s="221" t="s">
        <v>201</v>
      </c>
      <c r="F125" s="222" t="s">
        <v>202</v>
      </c>
      <c r="G125" s="223" t="s">
        <v>139</v>
      </c>
      <c r="H125" s="224">
        <v>105.59999999999999</v>
      </c>
      <c r="I125" s="225"/>
      <c r="J125" s="226">
        <f>ROUND(I125*H125,2)</f>
        <v>0</v>
      </c>
      <c r="K125" s="222" t="s">
        <v>140</v>
      </c>
      <c r="L125" s="71"/>
      <c r="M125" s="227" t="s">
        <v>21</v>
      </c>
      <c r="N125" s="228" t="s">
        <v>45</v>
      </c>
      <c r="O125" s="46"/>
      <c r="P125" s="229">
        <f>O125*H125</f>
        <v>0</v>
      </c>
      <c r="Q125" s="229">
        <v>0.0082500000000000004</v>
      </c>
      <c r="R125" s="229">
        <f>Q125*H125</f>
        <v>0.87119999999999997</v>
      </c>
      <c r="S125" s="229">
        <v>0</v>
      </c>
      <c r="T125" s="230">
        <f>S125*H125</f>
        <v>0</v>
      </c>
      <c r="AR125" s="23" t="s">
        <v>141</v>
      </c>
      <c r="AT125" s="23" t="s">
        <v>136</v>
      </c>
      <c r="AU125" s="23" t="s">
        <v>142</v>
      </c>
      <c r="AY125" s="23" t="s">
        <v>134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142</v>
      </c>
      <c r="BK125" s="231">
        <f>ROUND(I125*H125,2)</f>
        <v>0</v>
      </c>
      <c r="BL125" s="23" t="s">
        <v>141</v>
      </c>
      <c r="BM125" s="23" t="s">
        <v>203</v>
      </c>
    </row>
    <row r="126" s="12" customFormat="1">
      <c r="B126" s="254"/>
      <c r="C126" s="255"/>
      <c r="D126" s="234" t="s">
        <v>144</v>
      </c>
      <c r="E126" s="256" t="s">
        <v>21</v>
      </c>
      <c r="F126" s="257" t="s">
        <v>204</v>
      </c>
      <c r="G126" s="255"/>
      <c r="H126" s="256" t="s">
        <v>21</v>
      </c>
      <c r="I126" s="258"/>
      <c r="J126" s="255"/>
      <c r="K126" s="255"/>
      <c r="L126" s="259"/>
      <c r="M126" s="260"/>
      <c r="N126" s="261"/>
      <c r="O126" s="261"/>
      <c r="P126" s="261"/>
      <c r="Q126" s="261"/>
      <c r="R126" s="261"/>
      <c r="S126" s="261"/>
      <c r="T126" s="262"/>
      <c r="AT126" s="263" t="s">
        <v>144</v>
      </c>
      <c r="AU126" s="263" t="s">
        <v>142</v>
      </c>
      <c r="AV126" s="12" t="s">
        <v>81</v>
      </c>
      <c r="AW126" s="12" t="s">
        <v>36</v>
      </c>
      <c r="AX126" s="12" t="s">
        <v>73</v>
      </c>
      <c r="AY126" s="263" t="s">
        <v>134</v>
      </c>
    </row>
    <row r="127" s="11" customFormat="1">
      <c r="B127" s="232"/>
      <c r="C127" s="233"/>
      <c r="D127" s="234" t="s">
        <v>144</v>
      </c>
      <c r="E127" s="235" t="s">
        <v>21</v>
      </c>
      <c r="F127" s="236" t="s">
        <v>205</v>
      </c>
      <c r="G127" s="233"/>
      <c r="H127" s="237">
        <v>52.799999999999997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144</v>
      </c>
      <c r="AU127" s="243" t="s">
        <v>142</v>
      </c>
      <c r="AV127" s="11" t="s">
        <v>142</v>
      </c>
      <c r="AW127" s="11" t="s">
        <v>36</v>
      </c>
      <c r="AX127" s="11" t="s">
        <v>73</v>
      </c>
      <c r="AY127" s="243" t="s">
        <v>134</v>
      </c>
    </row>
    <row r="128" s="12" customFormat="1">
      <c r="B128" s="254"/>
      <c r="C128" s="255"/>
      <c r="D128" s="234" t="s">
        <v>144</v>
      </c>
      <c r="E128" s="256" t="s">
        <v>21</v>
      </c>
      <c r="F128" s="257" t="s">
        <v>206</v>
      </c>
      <c r="G128" s="255"/>
      <c r="H128" s="256" t="s">
        <v>21</v>
      </c>
      <c r="I128" s="258"/>
      <c r="J128" s="255"/>
      <c r="K128" s="255"/>
      <c r="L128" s="259"/>
      <c r="M128" s="260"/>
      <c r="N128" s="261"/>
      <c r="O128" s="261"/>
      <c r="P128" s="261"/>
      <c r="Q128" s="261"/>
      <c r="R128" s="261"/>
      <c r="S128" s="261"/>
      <c r="T128" s="262"/>
      <c r="AT128" s="263" t="s">
        <v>144</v>
      </c>
      <c r="AU128" s="263" t="s">
        <v>142</v>
      </c>
      <c r="AV128" s="12" t="s">
        <v>81</v>
      </c>
      <c r="AW128" s="12" t="s">
        <v>36</v>
      </c>
      <c r="AX128" s="12" t="s">
        <v>73</v>
      </c>
      <c r="AY128" s="263" t="s">
        <v>134</v>
      </c>
    </row>
    <row r="129" s="11" customFormat="1">
      <c r="B129" s="232"/>
      <c r="C129" s="233"/>
      <c r="D129" s="234" t="s">
        <v>144</v>
      </c>
      <c r="E129" s="235" t="s">
        <v>21</v>
      </c>
      <c r="F129" s="236" t="s">
        <v>205</v>
      </c>
      <c r="G129" s="233"/>
      <c r="H129" s="237">
        <v>52.799999999999997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144</v>
      </c>
      <c r="AU129" s="243" t="s">
        <v>142</v>
      </c>
      <c r="AV129" s="11" t="s">
        <v>142</v>
      </c>
      <c r="AW129" s="11" t="s">
        <v>36</v>
      </c>
      <c r="AX129" s="11" t="s">
        <v>73</v>
      </c>
      <c r="AY129" s="243" t="s">
        <v>134</v>
      </c>
    </row>
    <row r="130" s="13" customFormat="1">
      <c r="B130" s="264"/>
      <c r="C130" s="265"/>
      <c r="D130" s="234" t="s">
        <v>144</v>
      </c>
      <c r="E130" s="266" t="s">
        <v>21</v>
      </c>
      <c r="F130" s="267" t="s">
        <v>195</v>
      </c>
      <c r="G130" s="265"/>
      <c r="H130" s="268">
        <v>105.59999999999999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AT130" s="274" t="s">
        <v>144</v>
      </c>
      <c r="AU130" s="274" t="s">
        <v>142</v>
      </c>
      <c r="AV130" s="13" t="s">
        <v>141</v>
      </c>
      <c r="AW130" s="13" t="s">
        <v>36</v>
      </c>
      <c r="AX130" s="13" t="s">
        <v>81</v>
      </c>
      <c r="AY130" s="274" t="s">
        <v>134</v>
      </c>
    </row>
    <row r="131" s="1" customFormat="1" ht="14.4" customHeight="1">
      <c r="B131" s="45"/>
      <c r="C131" s="244" t="s">
        <v>207</v>
      </c>
      <c r="D131" s="244" t="s">
        <v>168</v>
      </c>
      <c r="E131" s="245" t="s">
        <v>208</v>
      </c>
      <c r="F131" s="246" t="s">
        <v>209</v>
      </c>
      <c r="G131" s="247" t="s">
        <v>139</v>
      </c>
      <c r="H131" s="248">
        <v>107.712</v>
      </c>
      <c r="I131" s="249"/>
      <c r="J131" s="250">
        <f>ROUND(I131*H131,2)</f>
        <v>0</v>
      </c>
      <c r="K131" s="246" t="s">
        <v>140</v>
      </c>
      <c r="L131" s="251"/>
      <c r="M131" s="252" t="s">
        <v>21</v>
      </c>
      <c r="N131" s="253" t="s">
        <v>45</v>
      </c>
      <c r="O131" s="46"/>
      <c r="P131" s="229">
        <f>O131*H131</f>
        <v>0</v>
      </c>
      <c r="Q131" s="229">
        <v>0.0011999999999999999</v>
      </c>
      <c r="R131" s="229">
        <f>Q131*H131</f>
        <v>0.12925439999999999</v>
      </c>
      <c r="S131" s="229">
        <v>0</v>
      </c>
      <c r="T131" s="230">
        <f>S131*H131</f>
        <v>0</v>
      </c>
      <c r="AR131" s="23" t="s">
        <v>172</v>
      </c>
      <c r="AT131" s="23" t="s">
        <v>168</v>
      </c>
      <c r="AU131" s="23" t="s">
        <v>142</v>
      </c>
      <c r="AY131" s="23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142</v>
      </c>
      <c r="BK131" s="231">
        <f>ROUND(I131*H131,2)</f>
        <v>0</v>
      </c>
      <c r="BL131" s="23" t="s">
        <v>141</v>
      </c>
      <c r="BM131" s="23" t="s">
        <v>210</v>
      </c>
    </row>
    <row r="132" s="11" customFormat="1">
      <c r="B132" s="232"/>
      <c r="C132" s="233"/>
      <c r="D132" s="234" t="s">
        <v>144</v>
      </c>
      <c r="E132" s="233"/>
      <c r="F132" s="236" t="s">
        <v>211</v>
      </c>
      <c r="G132" s="233"/>
      <c r="H132" s="237">
        <v>107.712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144</v>
      </c>
      <c r="AU132" s="243" t="s">
        <v>142</v>
      </c>
      <c r="AV132" s="11" t="s">
        <v>142</v>
      </c>
      <c r="AW132" s="11" t="s">
        <v>6</v>
      </c>
      <c r="AX132" s="11" t="s">
        <v>81</v>
      </c>
      <c r="AY132" s="243" t="s">
        <v>134</v>
      </c>
    </row>
    <row r="133" s="1" customFormat="1" ht="22.8" customHeight="1">
      <c r="B133" s="45"/>
      <c r="C133" s="220" t="s">
        <v>212</v>
      </c>
      <c r="D133" s="220" t="s">
        <v>136</v>
      </c>
      <c r="E133" s="221" t="s">
        <v>213</v>
      </c>
      <c r="F133" s="222" t="s">
        <v>214</v>
      </c>
      <c r="G133" s="223" t="s">
        <v>139</v>
      </c>
      <c r="H133" s="224">
        <v>45.149999999999999</v>
      </c>
      <c r="I133" s="225"/>
      <c r="J133" s="226">
        <f>ROUND(I133*H133,2)</f>
        <v>0</v>
      </c>
      <c r="K133" s="222" t="s">
        <v>140</v>
      </c>
      <c r="L133" s="71"/>
      <c r="M133" s="227" t="s">
        <v>21</v>
      </c>
      <c r="N133" s="228" t="s">
        <v>45</v>
      </c>
      <c r="O133" s="46"/>
      <c r="P133" s="229">
        <f>O133*H133</f>
        <v>0</v>
      </c>
      <c r="Q133" s="229">
        <v>0.0082500000000000004</v>
      </c>
      <c r="R133" s="229">
        <f>Q133*H133</f>
        <v>0.37248750000000003</v>
      </c>
      <c r="S133" s="229">
        <v>0</v>
      </c>
      <c r="T133" s="230">
        <f>S133*H133</f>
        <v>0</v>
      </c>
      <c r="AR133" s="23" t="s">
        <v>141</v>
      </c>
      <c r="AT133" s="23" t="s">
        <v>136</v>
      </c>
      <c r="AU133" s="23" t="s">
        <v>142</v>
      </c>
      <c r="AY133" s="23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142</v>
      </c>
      <c r="BK133" s="231">
        <f>ROUND(I133*H133,2)</f>
        <v>0</v>
      </c>
      <c r="BL133" s="23" t="s">
        <v>141</v>
      </c>
      <c r="BM133" s="23" t="s">
        <v>215</v>
      </c>
    </row>
    <row r="134" s="12" customFormat="1">
      <c r="B134" s="254"/>
      <c r="C134" s="255"/>
      <c r="D134" s="234" t="s">
        <v>144</v>
      </c>
      <c r="E134" s="256" t="s">
        <v>21</v>
      </c>
      <c r="F134" s="257" t="s">
        <v>216</v>
      </c>
      <c r="G134" s="255"/>
      <c r="H134" s="256" t="s">
        <v>21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144</v>
      </c>
      <c r="AU134" s="263" t="s">
        <v>142</v>
      </c>
      <c r="AV134" s="12" t="s">
        <v>81</v>
      </c>
      <c r="AW134" s="12" t="s">
        <v>36</v>
      </c>
      <c r="AX134" s="12" t="s">
        <v>73</v>
      </c>
      <c r="AY134" s="263" t="s">
        <v>134</v>
      </c>
    </row>
    <row r="135" s="11" customFormat="1">
      <c r="B135" s="232"/>
      <c r="C135" s="233"/>
      <c r="D135" s="234" t="s">
        <v>144</v>
      </c>
      <c r="E135" s="235" t="s">
        <v>21</v>
      </c>
      <c r="F135" s="236" t="s">
        <v>217</v>
      </c>
      <c r="G135" s="233"/>
      <c r="H135" s="237">
        <v>45.149999999999999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144</v>
      </c>
      <c r="AU135" s="243" t="s">
        <v>142</v>
      </c>
      <c r="AV135" s="11" t="s">
        <v>142</v>
      </c>
      <c r="AW135" s="11" t="s">
        <v>36</v>
      </c>
      <c r="AX135" s="11" t="s">
        <v>81</v>
      </c>
      <c r="AY135" s="243" t="s">
        <v>134</v>
      </c>
    </row>
    <row r="136" s="1" customFormat="1" ht="14.4" customHeight="1">
      <c r="B136" s="45"/>
      <c r="C136" s="244" t="s">
        <v>10</v>
      </c>
      <c r="D136" s="244" t="s">
        <v>168</v>
      </c>
      <c r="E136" s="245" t="s">
        <v>218</v>
      </c>
      <c r="F136" s="246" t="s">
        <v>219</v>
      </c>
      <c r="G136" s="247" t="s">
        <v>139</v>
      </c>
      <c r="H136" s="248">
        <v>46.052999999999997</v>
      </c>
      <c r="I136" s="249"/>
      <c r="J136" s="250">
        <f>ROUND(I136*H136,2)</f>
        <v>0</v>
      </c>
      <c r="K136" s="246" t="s">
        <v>140</v>
      </c>
      <c r="L136" s="251"/>
      <c r="M136" s="252" t="s">
        <v>21</v>
      </c>
      <c r="N136" s="253" t="s">
        <v>45</v>
      </c>
      <c r="O136" s="46"/>
      <c r="P136" s="229">
        <f>O136*H136</f>
        <v>0</v>
      </c>
      <c r="Q136" s="229">
        <v>0.0013600000000000001</v>
      </c>
      <c r="R136" s="229">
        <f>Q136*H136</f>
        <v>0.062632080000000007</v>
      </c>
      <c r="S136" s="229">
        <v>0</v>
      </c>
      <c r="T136" s="230">
        <f>S136*H136</f>
        <v>0</v>
      </c>
      <c r="AR136" s="23" t="s">
        <v>172</v>
      </c>
      <c r="AT136" s="23" t="s">
        <v>168</v>
      </c>
      <c r="AU136" s="23" t="s">
        <v>142</v>
      </c>
      <c r="AY136" s="23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142</v>
      </c>
      <c r="BK136" s="231">
        <f>ROUND(I136*H136,2)</f>
        <v>0</v>
      </c>
      <c r="BL136" s="23" t="s">
        <v>141</v>
      </c>
      <c r="BM136" s="23" t="s">
        <v>220</v>
      </c>
    </row>
    <row r="137" s="11" customFormat="1">
      <c r="B137" s="232"/>
      <c r="C137" s="233"/>
      <c r="D137" s="234" t="s">
        <v>144</v>
      </c>
      <c r="E137" s="233"/>
      <c r="F137" s="236" t="s">
        <v>221</v>
      </c>
      <c r="G137" s="233"/>
      <c r="H137" s="237">
        <v>46.052999999999997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144</v>
      </c>
      <c r="AU137" s="243" t="s">
        <v>142</v>
      </c>
      <c r="AV137" s="11" t="s">
        <v>142</v>
      </c>
      <c r="AW137" s="11" t="s">
        <v>6</v>
      </c>
      <c r="AX137" s="11" t="s">
        <v>81</v>
      </c>
      <c r="AY137" s="243" t="s">
        <v>134</v>
      </c>
    </row>
    <row r="138" s="1" customFormat="1" ht="22.8" customHeight="1">
      <c r="B138" s="45"/>
      <c r="C138" s="220" t="s">
        <v>222</v>
      </c>
      <c r="D138" s="220" t="s">
        <v>136</v>
      </c>
      <c r="E138" s="221" t="s">
        <v>223</v>
      </c>
      <c r="F138" s="222" t="s">
        <v>224</v>
      </c>
      <c r="G138" s="223" t="s">
        <v>139</v>
      </c>
      <c r="H138" s="224">
        <v>680.29999999999995</v>
      </c>
      <c r="I138" s="225"/>
      <c r="J138" s="226">
        <f>ROUND(I138*H138,2)</f>
        <v>0</v>
      </c>
      <c r="K138" s="222" t="s">
        <v>140</v>
      </c>
      <c r="L138" s="71"/>
      <c r="M138" s="227" t="s">
        <v>21</v>
      </c>
      <c r="N138" s="228" t="s">
        <v>45</v>
      </c>
      <c r="O138" s="46"/>
      <c r="P138" s="229">
        <f>O138*H138</f>
        <v>0</v>
      </c>
      <c r="Q138" s="229">
        <v>0.0085000000000000006</v>
      </c>
      <c r="R138" s="229">
        <f>Q138*H138</f>
        <v>5.7825499999999996</v>
      </c>
      <c r="S138" s="229">
        <v>0</v>
      </c>
      <c r="T138" s="230">
        <f>S138*H138</f>
        <v>0</v>
      </c>
      <c r="AR138" s="23" t="s">
        <v>141</v>
      </c>
      <c r="AT138" s="23" t="s">
        <v>136</v>
      </c>
      <c r="AU138" s="23" t="s">
        <v>142</v>
      </c>
      <c r="AY138" s="23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142</v>
      </c>
      <c r="BK138" s="231">
        <f>ROUND(I138*H138,2)</f>
        <v>0</v>
      </c>
      <c r="BL138" s="23" t="s">
        <v>141</v>
      </c>
      <c r="BM138" s="23" t="s">
        <v>225</v>
      </c>
    </row>
    <row r="139" s="12" customFormat="1">
      <c r="B139" s="254"/>
      <c r="C139" s="255"/>
      <c r="D139" s="234" t="s">
        <v>144</v>
      </c>
      <c r="E139" s="256" t="s">
        <v>21</v>
      </c>
      <c r="F139" s="257" t="s">
        <v>204</v>
      </c>
      <c r="G139" s="255"/>
      <c r="H139" s="256" t="s">
        <v>21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AT139" s="263" t="s">
        <v>144</v>
      </c>
      <c r="AU139" s="263" t="s">
        <v>142</v>
      </c>
      <c r="AV139" s="12" t="s">
        <v>81</v>
      </c>
      <c r="AW139" s="12" t="s">
        <v>36</v>
      </c>
      <c r="AX139" s="12" t="s">
        <v>73</v>
      </c>
      <c r="AY139" s="263" t="s">
        <v>134</v>
      </c>
    </row>
    <row r="140" s="11" customFormat="1">
      <c r="B140" s="232"/>
      <c r="C140" s="233"/>
      <c r="D140" s="234" t="s">
        <v>144</v>
      </c>
      <c r="E140" s="235" t="s">
        <v>21</v>
      </c>
      <c r="F140" s="236" t="s">
        <v>226</v>
      </c>
      <c r="G140" s="233"/>
      <c r="H140" s="237">
        <v>418.81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144</v>
      </c>
      <c r="AU140" s="243" t="s">
        <v>142</v>
      </c>
      <c r="AV140" s="11" t="s">
        <v>142</v>
      </c>
      <c r="AW140" s="11" t="s">
        <v>36</v>
      </c>
      <c r="AX140" s="11" t="s">
        <v>73</v>
      </c>
      <c r="AY140" s="243" t="s">
        <v>134</v>
      </c>
    </row>
    <row r="141" s="11" customFormat="1">
      <c r="B141" s="232"/>
      <c r="C141" s="233"/>
      <c r="D141" s="234" t="s">
        <v>144</v>
      </c>
      <c r="E141" s="235" t="s">
        <v>21</v>
      </c>
      <c r="F141" s="236" t="s">
        <v>227</v>
      </c>
      <c r="G141" s="233"/>
      <c r="H141" s="237">
        <v>-46.079999999999998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144</v>
      </c>
      <c r="AU141" s="243" t="s">
        <v>142</v>
      </c>
      <c r="AV141" s="11" t="s">
        <v>142</v>
      </c>
      <c r="AW141" s="11" t="s">
        <v>36</v>
      </c>
      <c r="AX141" s="11" t="s">
        <v>73</v>
      </c>
      <c r="AY141" s="243" t="s">
        <v>134</v>
      </c>
    </row>
    <row r="142" s="12" customFormat="1">
      <c r="B142" s="254"/>
      <c r="C142" s="255"/>
      <c r="D142" s="234" t="s">
        <v>144</v>
      </c>
      <c r="E142" s="256" t="s">
        <v>21</v>
      </c>
      <c r="F142" s="257" t="s">
        <v>216</v>
      </c>
      <c r="G142" s="255"/>
      <c r="H142" s="256" t="s">
        <v>21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144</v>
      </c>
      <c r="AU142" s="263" t="s">
        <v>142</v>
      </c>
      <c r="AV142" s="12" t="s">
        <v>81</v>
      </c>
      <c r="AW142" s="12" t="s">
        <v>36</v>
      </c>
      <c r="AX142" s="12" t="s">
        <v>73</v>
      </c>
      <c r="AY142" s="263" t="s">
        <v>134</v>
      </c>
    </row>
    <row r="143" s="11" customFormat="1">
      <c r="B143" s="232"/>
      <c r="C143" s="233"/>
      <c r="D143" s="234" t="s">
        <v>144</v>
      </c>
      <c r="E143" s="235" t="s">
        <v>21</v>
      </c>
      <c r="F143" s="236" t="s">
        <v>228</v>
      </c>
      <c r="G143" s="233"/>
      <c r="H143" s="237">
        <v>420.97000000000003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144</v>
      </c>
      <c r="AU143" s="243" t="s">
        <v>142</v>
      </c>
      <c r="AV143" s="11" t="s">
        <v>142</v>
      </c>
      <c r="AW143" s="11" t="s">
        <v>36</v>
      </c>
      <c r="AX143" s="11" t="s">
        <v>73</v>
      </c>
      <c r="AY143" s="243" t="s">
        <v>134</v>
      </c>
    </row>
    <row r="144" s="11" customFormat="1">
      <c r="B144" s="232"/>
      <c r="C144" s="233"/>
      <c r="D144" s="234" t="s">
        <v>144</v>
      </c>
      <c r="E144" s="235" t="s">
        <v>21</v>
      </c>
      <c r="F144" s="236" t="s">
        <v>229</v>
      </c>
      <c r="G144" s="233"/>
      <c r="H144" s="237">
        <v>-113.40000000000001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144</v>
      </c>
      <c r="AU144" s="243" t="s">
        <v>142</v>
      </c>
      <c r="AV144" s="11" t="s">
        <v>142</v>
      </c>
      <c r="AW144" s="11" t="s">
        <v>36</v>
      </c>
      <c r="AX144" s="11" t="s">
        <v>73</v>
      </c>
      <c r="AY144" s="243" t="s">
        <v>134</v>
      </c>
    </row>
    <row r="145" s="13" customFormat="1">
      <c r="B145" s="264"/>
      <c r="C145" s="265"/>
      <c r="D145" s="234" t="s">
        <v>144</v>
      </c>
      <c r="E145" s="266" t="s">
        <v>21</v>
      </c>
      <c r="F145" s="267" t="s">
        <v>195</v>
      </c>
      <c r="G145" s="265"/>
      <c r="H145" s="268">
        <v>680.29999999999995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AT145" s="274" t="s">
        <v>144</v>
      </c>
      <c r="AU145" s="274" t="s">
        <v>142</v>
      </c>
      <c r="AV145" s="13" t="s">
        <v>141</v>
      </c>
      <c r="AW145" s="13" t="s">
        <v>36</v>
      </c>
      <c r="AX145" s="13" t="s">
        <v>81</v>
      </c>
      <c r="AY145" s="274" t="s">
        <v>134</v>
      </c>
    </row>
    <row r="146" s="1" customFormat="1" ht="14.4" customHeight="1">
      <c r="B146" s="45"/>
      <c r="C146" s="244" t="s">
        <v>230</v>
      </c>
      <c r="D146" s="244" t="s">
        <v>168</v>
      </c>
      <c r="E146" s="245" t="s">
        <v>231</v>
      </c>
      <c r="F146" s="246" t="s">
        <v>232</v>
      </c>
      <c r="G146" s="247" t="s">
        <v>139</v>
      </c>
      <c r="H146" s="248">
        <v>693.90599999999995</v>
      </c>
      <c r="I146" s="249"/>
      <c r="J146" s="250">
        <f>ROUND(I146*H146,2)</f>
        <v>0</v>
      </c>
      <c r="K146" s="246" t="s">
        <v>140</v>
      </c>
      <c r="L146" s="251"/>
      <c r="M146" s="252" t="s">
        <v>21</v>
      </c>
      <c r="N146" s="253" t="s">
        <v>45</v>
      </c>
      <c r="O146" s="46"/>
      <c r="P146" s="229">
        <f>O146*H146</f>
        <v>0</v>
      </c>
      <c r="Q146" s="229">
        <v>0.0025500000000000002</v>
      </c>
      <c r="R146" s="229">
        <f>Q146*H146</f>
        <v>1.7694603</v>
      </c>
      <c r="S146" s="229">
        <v>0</v>
      </c>
      <c r="T146" s="230">
        <f>S146*H146</f>
        <v>0</v>
      </c>
      <c r="AR146" s="23" t="s">
        <v>172</v>
      </c>
      <c r="AT146" s="23" t="s">
        <v>168</v>
      </c>
      <c r="AU146" s="23" t="s">
        <v>142</v>
      </c>
      <c r="AY146" s="23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142</v>
      </c>
      <c r="BK146" s="231">
        <f>ROUND(I146*H146,2)</f>
        <v>0</v>
      </c>
      <c r="BL146" s="23" t="s">
        <v>141</v>
      </c>
      <c r="BM146" s="23" t="s">
        <v>233</v>
      </c>
    </row>
    <row r="147" s="11" customFormat="1">
      <c r="B147" s="232"/>
      <c r="C147" s="233"/>
      <c r="D147" s="234" t="s">
        <v>144</v>
      </c>
      <c r="E147" s="233"/>
      <c r="F147" s="236" t="s">
        <v>234</v>
      </c>
      <c r="G147" s="233"/>
      <c r="H147" s="237">
        <v>693.90599999999995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144</v>
      </c>
      <c r="AU147" s="243" t="s">
        <v>142</v>
      </c>
      <c r="AV147" s="11" t="s">
        <v>142</v>
      </c>
      <c r="AW147" s="11" t="s">
        <v>6</v>
      </c>
      <c r="AX147" s="11" t="s">
        <v>81</v>
      </c>
      <c r="AY147" s="243" t="s">
        <v>134</v>
      </c>
    </row>
    <row r="148" s="1" customFormat="1" ht="22.8" customHeight="1">
      <c r="B148" s="45"/>
      <c r="C148" s="220" t="s">
        <v>235</v>
      </c>
      <c r="D148" s="220" t="s">
        <v>136</v>
      </c>
      <c r="E148" s="221" t="s">
        <v>236</v>
      </c>
      <c r="F148" s="222" t="s">
        <v>237</v>
      </c>
      <c r="G148" s="223" t="s">
        <v>238</v>
      </c>
      <c r="H148" s="224">
        <v>411.85000000000002</v>
      </c>
      <c r="I148" s="225"/>
      <c r="J148" s="226">
        <f>ROUND(I148*H148,2)</f>
        <v>0</v>
      </c>
      <c r="K148" s="222" t="s">
        <v>140</v>
      </c>
      <c r="L148" s="71"/>
      <c r="M148" s="227" t="s">
        <v>21</v>
      </c>
      <c r="N148" s="228" t="s">
        <v>45</v>
      </c>
      <c r="O148" s="46"/>
      <c r="P148" s="229">
        <f>O148*H148</f>
        <v>0</v>
      </c>
      <c r="Q148" s="229">
        <v>0.0033899999999999998</v>
      </c>
      <c r="R148" s="229">
        <f>Q148*H148</f>
        <v>1.3961714999999999</v>
      </c>
      <c r="S148" s="229">
        <v>0</v>
      </c>
      <c r="T148" s="230">
        <f>S148*H148</f>
        <v>0</v>
      </c>
      <c r="AR148" s="23" t="s">
        <v>141</v>
      </c>
      <c r="AT148" s="23" t="s">
        <v>136</v>
      </c>
      <c r="AU148" s="23" t="s">
        <v>142</v>
      </c>
      <c r="AY148" s="23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142</v>
      </c>
      <c r="BK148" s="231">
        <f>ROUND(I148*H148,2)</f>
        <v>0</v>
      </c>
      <c r="BL148" s="23" t="s">
        <v>141</v>
      </c>
      <c r="BM148" s="23" t="s">
        <v>239</v>
      </c>
    </row>
    <row r="149" s="12" customFormat="1">
      <c r="B149" s="254"/>
      <c r="C149" s="255"/>
      <c r="D149" s="234" t="s">
        <v>144</v>
      </c>
      <c r="E149" s="256" t="s">
        <v>21</v>
      </c>
      <c r="F149" s="257" t="s">
        <v>204</v>
      </c>
      <c r="G149" s="255"/>
      <c r="H149" s="256" t="s">
        <v>21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AT149" s="263" t="s">
        <v>144</v>
      </c>
      <c r="AU149" s="263" t="s">
        <v>142</v>
      </c>
      <c r="AV149" s="12" t="s">
        <v>81</v>
      </c>
      <c r="AW149" s="12" t="s">
        <v>36</v>
      </c>
      <c r="AX149" s="12" t="s">
        <v>73</v>
      </c>
      <c r="AY149" s="263" t="s">
        <v>134</v>
      </c>
    </row>
    <row r="150" s="11" customFormat="1">
      <c r="B150" s="232"/>
      <c r="C150" s="233"/>
      <c r="D150" s="234" t="s">
        <v>144</v>
      </c>
      <c r="E150" s="235" t="s">
        <v>21</v>
      </c>
      <c r="F150" s="236" t="s">
        <v>240</v>
      </c>
      <c r="G150" s="233"/>
      <c r="H150" s="237">
        <v>181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144</v>
      </c>
      <c r="AU150" s="243" t="s">
        <v>142</v>
      </c>
      <c r="AV150" s="11" t="s">
        <v>142</v>
      </c>
      <c r="AW150" s="11" t="s">
        <v>36</v>
      </c>
      <c r="AX150" s="11" t="s">
        <v>73</v>
      </c>
      <c r="AY150" s="243" t="s">
        <v>134</v>
      </c>
    </row>
    <row r="151" s="11" customFormat="1">
      <c r="B151" s="232"/>
      <c r="C151" s="233"/>
      <c r="D151" s="234" t="s">
        <v>144</v>
      </c>
      <c r="E151" s="235" t="s">
        <v>21</v>
      </c>
      <c r="F151" s="236" t="s">
        <v>241</v>
      </c>
      <c r="G151" s="233"/>
      <c r="H151" s="237">
        <v>47.25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144</v>
      </c>
      <c r="AU151" s="243" t="s">
        <v>142</v>
      </c>
      <c r="AV151" s="11" t="s">
        <v>142</v>
      </c>
      <c r="AW151" s="11" t="s">
        <v>36</v>
      </c>
      <c r="AX151" s="11" t="s">
        <v>73</v>
      </c>
      <c r="AY151" s="243" t="s">
        <v>134</v>
      </c>
    </row>
    <row r="152" s="12" customFormat="1">
      <c r="B152" s="254"/>
      <c r="C152" s="255"/>
      <c r="D152" s="234" t="s">
        <v>144</v>
      </c>
      <c r="E152" s="256" t="s">
        <v>21</v>
      </c>
      <c r="F152" s="257" t="s">
        <v>216</v>
      </c>
      <c r="G152" s="255"/>
      <c r="H152" s="256" t="s">
        <v>21</v>
      </c>
      <c r="I152" s="258"/>
      <c r="J152" s="255"/>
      <c r="K152" s="255"/>
      <c r="L152" s="259"/>
      <c r="M152" s="260"/>
      <c r="N152" s="261"/>
      <c r="O152" s="261"/>
      <c r="P152" s="261"/>
      <c r="Q152" s="261"/>
      <c r="R152" s="261"/>
      <c r="S152" s="261"/>
      <c r="T152" s="262"/>
      <c r="AT152" s="263" t="s">
        <v>144</v>
      </c>
      <c r="AU152" s="263" t="s">
        <v>142</v>
      </c>
      <c r="AV152" s="12" t="s">
        <v>81</v>
      </c>
      <c r="AW152" s="12" t="s">
        <v>36</v>
      </c>
      <c r="AX152" s="12" t="s">
        <v>73</v>
      </c>
      <c r="AY152" s="263" t="s">
        <v>134</v>
      </c>
    </row>
    <row r="153" s="11" customFormat="1">
      <c r="B153" s="232"/>
      <c r="C153" s="233"/>
      <c r="D153" s="234" t="s">
        <v>144</v>
      </c>
      <c r="E153" s="235" t="s">
        <v>21</v>
      </c>
      <c r="F153" s="236" t="s">
        <v>242</v>
      </c>
      <c r="G153" s="233"/>
      <c r="H153" s="237">
        <v>75.599999999999994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144</v>
      </c>
      <c r="AU153" s="243" t="s">
        <v>142</v>
      </c>
      <c r="AV153" s="11" t="s">
        <v>142</v>
      </c>
      <c r="AW153" s="11" t="s">
        <v>36</v>
      </c>
      <c r="AX153" s="11" t="s">
        <v>73</v>
      </c>
      <c r="AY153" s="243" t="s">
        <v>134</v>
      </c>
    </row>
    <row r="154" s="11" customFormat="1">
      <c r="B154" s="232"/>
      <c r="C154" s="233"/>
      <c r="D154" s="234" t="s">
        <v>144</v>
      </c>
      <c r="E154" s="235" t="s">
        <v>21</v>
      </c>
      <c r="F154" s="236" t="s">
        <v>243</v>
      </c>
      <c r="G154" s="233"/>
      <c r="H154" s="237">
        <v>108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144</v>
      </c>
      <c r="AU154" s="243" t="s">
        <v>142</v>
      </c>
      <c r="AV154" s="11" t="s">
        <v>142</v>
      </c>
      <c r="AW154" s="11" t="s">
        <v>36</v>
      </c>
      <c r="AX154" s="11" t="s">
        <v>73</v>
      </c>
      <c r="AY154" s="243" t="s">
        <v>134</v>
      </c>
    </row>
    <row r="155" s="13" customFormat="1">
      <c r="B155" s="264"/>
      <c r="C155" s="265"/>
      <c r="D155" s="234" t="s">
        <v>144</v>
      </c>
      <c r="E155" s="266" t="s">
        <v>21</v>
      </c>
      <c r="F155" s="267" t="s">
        <v>195</v>
      </c>
      <c r="G155" s="265"/>
      <c r="H155" s="268">
        <v>411.85000000000002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AT155" s="274" t="s">
        <v>144</v>
      </c>
      <c r="AU155" s="274" t="s">
        <v>142</v>
      </c>
      <c r="AV155" s="13" t="s">
        <v>141</v>
      </c>
      <c r="AW155" s="13" t="s">
        <v>36</v>
      </c>
      <c r="AX155" s="13" t="s">
        <v>81</v>
      </c>
      <c r="AY155" s="274" t="s">
        <v>134</v>
      </c>
    </row>
    <row r="156" s="1" customFormat="1" ht="14.4" customHeight="1">
      <c r="B156" s="45"/>
      <c r="C156" s="244" t="s">
        <v>244</v>
      </c>
      <c r="D156" s="244" t="s">
        <v>168</v>
      </c>
      <c r="E156" s="245" t="s">
        <v>245</v>
      </c>
      <c r="F156" s="246" t="s">
        <v>246</v>
      </c>
      <c r="G156" s="247" t="s">
        <v>139</v>
      </c>
      <c r="H156" s="248">
        <v>30.713000000000001</v>
      </c>
      <c r="I156" s="249"/>
      <c r="J156" s="250">
        <f>ROUND(I156*H156,2)</f>
        <v>0</v>
      </c>
      <c r="K156" s="246" t="s">
        <v>140</v>
      </c>
      <c r="L156" s="251"/>
      <c r="M156" s="252" t="s">
        <v>21</v>
      </c>
      <c r="N156" s="253" t="s">
        <v>45</v>
      </c>
      <c r="O156" s="46"/>
      <c r="P156" s="229">
        <f>O156*H156</f>
        <v>0</v>
      </c>
      <c r="Q156" s="229">
        <v>0.00059999999999999995</v>
      </c>
      <c r="R156" s="229">
        <f>Q156*H156</f>
        <v>0.018427799999999998</v>
      </c>
      <c r="S156" s="229">
        <v>0</v>
      </c>
      <c r="T156" s="230">
        <f>S156*H156</f>
        <v>0</v>
      </c>
      <c r="AR156" s="23" t="s">
        <v>172</v>
      </c>
      <c r="AT156" s="23" t="s">
        <v>168</v>
      </c>
      <c r="AU156" s="23" t="s">
        <v>142</v>
      </c>
      <c r="AY156" s="23" t="s">
        <v>134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142</v>
      </c>
      <c r="BK156" s="231">
        <f>ROUND(I156*H156,2)</f>
        <v>0</v>
      </c>
      <c r="BL156" s="23" t="s">
        <v>141</v>
      </c>
      <c r="BM156" s="23" t="s">
        <v>247</v>
      </c>
    </row>
    <row r="157" s="11" customFormat="1">
      <c r="B157" s="232"/>
      <c r="C157" s="233"/>
      <c r="D157" s="234" t="s">
        <v>144</v>
      </c>
      <c r="E157" s="235" t="s">
        <v>21</v>
      </c>
      <c r="F157" s="236" t="s">
        <v>248</v>
      </c>
      <c r="G157" s="233"/>
      <c r="H157" s="237">
        <v>18.899999999999999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144</v>
      </c>
      <c r="AU157" s="243" t="s">
        <v>142</v>
      </c>
      <c r="AV157" s="11" t="s">
        <v>142</v>
      </c>
      <c r="AW157" s="11" t="s">
        <v>36</v>
      </c>
      <c r="AX157" s="11" t="s">
        <v>73</v>
      </c>
      <c r="AY157" s="243" t="s">
        <v>134</v>
      </c>
    </row>
    <row r="158" s="11" customFormat="1">
      <c r="B158" s="232"/>
      <c r="C158" s="233"/>
      <c r="D158" s="234" t="s">
        <v>144</v>
      </c>
      <c r="E158" s="235" t="s">
        <v>21</v>
      </c>
      <c r="F158" s="236" t="s">
        <v>249</v>
      </c>
      <c r="G158" s="233"/>
      <c r="H158" s="237">
        <v>11.813000000000001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144</v>
      </c>
      <c r="AU158" s="243" t="s">
        <v>142</v>
      </c>
      <c r="AV158" s="11" t="s">
        <v>142</v>
      </c>
      <c r="AW158" s="11" t="s">
        <v>36</v>
      </c>
      <c r="AX158" s="11" t="s">
        <v>73</v>
      </c>
      <c r="AY158" s="243" t="s">
        <v>134</v>
      </c>
    </row>
    <row r="159" s="13" customFormat="1">
      <c r="B159" s="264"/>
      <c r="C159" s="265"/>
      <c r="D159" s="234" t="s">
        <v>144</v>
      </c>
      <c r="E159" s="266" t="s">
        <v>21</v>
      </c>
      <c r="F159" s="267" t="s">
        <v>195</v>
      </c>
      <c r="G159" s="265"/>
      <c r="H159" s="268">
        <v>30.713000000000001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AT159" s="274" t="s">
        <v>144</v>
      </c>
      <c r="AU159" s="274" t="s">
        <v>142</v>
      </c>
      <c r="AV159" s="13" t="s">
        <v>141</v>
      </c>
      <c r="AW159" s="13" t="s">
        <v>36</v>
      </c>
      <c r="AX159" s="13" t="s">
        <v>81</v>
      </c>
      <c r="AY159" s="274" t="s">
        <v>134</v>
      </c>
    </row>
    <row r="160" s="1" customFormat="1" ht="14.4" customHeight="1">
      <c r="B160" s="45"/>
      <c r="C160" s="244" t="s">
        <v>250</v>
      </c>
      <c r="D160" s="244" t="s">
        <v>168</v>
      </c>
      <c r="E160" s="245" t="s">
        <v>251</v>
      </c>
      <c r="F160" s="246" t="s">
        <v>252</v>
      </c>
      <c r="G160" s="247" t="s">
        <v>139</v>
      </c>
      <c r="H160" s="248">
        <v>91.150000000000006</v>
      </c>
      <c r="I160" s="249"/>
      <c r="J160" s="250">
        <f>ROUND(I160*H160,2)</f>
        <v>0</v>
      </c>
      <c r="K160" s="246" t="s">
        <v>140</v>
      </c>
      <c r="L160" s="251"/>
      <c r="M160" s="252" t="s">
        <v>21</v>
      </c>
      <c r="N160" s="253" t="s">
        <v>45</v>
      </c>
      <c r="O160" s="46"/>
      <c r="P160" s="229">
        <f>O160*H160</f>
        <v>0</v>
      </c>
      <c r="Q160" s="229">
        <v>0.00040000000000000002</v>
      </c>
      <c r="R160" s="229">
        <f>Q160*H160</f>
        <v>0.036460000000000006</v>
      </c>
      <c r="S160" s="229">
        <v>0</v>
      </c>
      <c r="T160" s="230">
        <f>S160*H160</f>
        <v>0</v>
      </c>
      <c r="AR160" s="23" t="s">
        <v>172</v>
      </c>
      <c r="AT160" s="23" t="s">
        <v>168</v>
      </c>
      <c r="AU160" s="23" t="s">
        <v>142</v>
      </c>
      <c r="AY160" s="23" t="s">
        <v>134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142</v>
      </c>
      <c r="BK160" s="231">
        <f>ROUND(I160*H160,2)</f>
        <v>0</v>
      </c>
      <c r="BL160" s="23" t="s">
        <v>141</v>
      </c>
      <c r="BM160" s="23" t="s">
        <v>253</v>
      </c>
    </row>
    <row r="161" s="11" customFormat="1">
      <c r="B161" s="232"/>
      <c r="C161" s="233"/>
      <c r="D161" s="234" t="s">
        <v>144</v>
      </c>
      <c r="E161" s="235" t="s">
        <v>21</v>
      </c>
      <c r="F161" s="236" t="s">
        <v>254</v>
      </c>
      <c r="G161" s="233"/>
      <c r="H161" s="237">
        <v>91.150000000000006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144</v>
      </c>
      <c r="AU161" s="243" t="s">
        <v>142</v>
      </c>
      <c r="AV161" s="11" t="s">
        <v>142</v>
      </c>
      <c r="AW161" s="11" t="s">
        <v>36</v>
      </c>
      <c r="AX161" s="11" t="s">
        <v>81</v>
      </c>
      <c r="AY161" s="243" t="s">
        <v>134</v>
      </c>
    </row>
    <row r="162" s="1" customFormat="1" ht="22.8" customHeight="1">
      <c r="B162" s="45"/>
      <c r="C162" s="220" t="s">
        <v>9</v>
      </c>
      <c r="D162" s="220" t="s">
        <v>136</v>
      </c>
      <c r="E162" s="221" t="s">
        <v>255</v>
      </c>
      <c r="F162" s="222" t="s">
        <v>256</v>
      </c>
      <c r="G162" s="223" t="s">
        <v>139</v>
      </c>
      <c r="H162" s="224">
        <v>54.405000000000001</v>
      </c>
      <c r="I162" s="225"/>
      <c r="J162" s="226">
        <f>ROUND(I162*H162,2)</f>
        <v>0</v>
      </c>
      <c r="K162" s="222" t="s">
        <v>140</v>
      </c>
      <c r="L162" s="71"/>
      <c r="M162" s="227" t="s">
        <v>21</v>
      </c>
      <c r="N162" s="228" t="s">
        <v>45</v>
      </c>
      <c r="O162" s="46"/>
      <c r="P162" s="229">
        <f>O162*H162</f>
        <v>0</v>
      </c>
      <c r="Q162" s="229">
        <v>0.0093100000000000006</v>
      </c>
      <c r="R162" s="229">
        <f>Q162*H162</f>
        <v>0.50651055</v>
      </c>
      <c r="S162" s="229">
        <v>0</v>
      </c>
      <c r="T162" s="230">
        <f>S162*H162</f>
        <v>0</v>
      </c>
      <c r="AR162" s="23" t="s">
        <v>141</v>
      </c>
      <c r="AT162" s="23" t="s">
        <v>136</v>
      </c>
      <c r="AU162" s="23" t="s">
        <v>142</v>
      </c>
      <c r="AY162" s="23" t="s">
        <v>134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142</v>
      </c>
      <c r="BK162" s="231">
        <f>ROUND(I162*H162,2)</f>
        <v>0</v>
      </c>
      <c r="BL162" s="23" t="s">
        <v>141</v>
      </c>
      <c r="BM162" s="23" t="s">
        <v>257</v>
      </c>
    </row>
    <row r="163" s="12" customFormat="1">
      <c r="B163" s="254"/>
      <c r="C163" s="255"/>
      <c r="D163" s="234" t="s">
        <v>144</v>
      </c>
      <c r="E163" s="256" t="s">
        <v>21</v>
      </c>
      <c r="F163" s="257" t="s">
        <v>204</v>
      </c>
      <c r="G163" s="255"/>
      <c r="H163" s="256" t="s">
        <v>21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144</v>
      </c>
      <c r="AU163" s="263" t="s">
        <v>142</v>
      </c>
      <c r="AV163" s="12" t="s">
        <v>81</v>
      </c>
      <c r="AW163" s="12" t="s">
        <v>36</v>
      </c>
      <c r="AX163" s="12" t="s">
        <v>73</v>
      </c>
      <c r="AY163" s="263" t="s">
        <v>134</v>
      </c>
    </row>
    <row r="164" s="12" customFormat="1">
      <c r="B164" s="254"/>
      <c r="C164" s="255"/>
      <c r="D164" s="234" t="s">
        <v>144</v>
      </c>
      <c r="E164" s="256" t="s">
        <v>21</v>
      </c>
      <c r="F164" s="257" t="s">
        <v>258</v>
      </c>
      <c r="G164" s="255"/>
      <c r="H164" s="256" t="s">
        <v>21</v>
      </c>
      <c r="I164" s="258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AT164" s="263" t="s">
        <v>144</v>
      </c>
      <c r="AU164" s="263" t="s">
        <v>142</v>
      </c>
      <c r="AV164" s="12" t="s">
        <v>81</v>
      </c>
      <c r="AW164" s="12" t="s">
        <v>36</v>
      </c>
      <c r="AX164" s="12" t="s">
        <v>73</v>
      </c>
      <c r="AY164" s="263" t="s">
        <v>134</v>
      </c>
    </row>
    <row r="165" s="11" customFormat="1">
      <c r="B165" s="232"/>
      <c r="C165" s="233"/>
      <c r="D165" s="234" t="s">
        <v>144</v>
      </c>
      <c r="E165" s="235" t="s">
        <v>21</v>
      </c>
      <c r="F165" s="236" t="s">
        <v>259</v>
      </c>
      <c r="G165" s="233"/>
      <c r="H165" s="237">
        <v>54.405000000000001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144</v>
      </c>
      <c r="AU165" s="243" t="s">
        <v>142</v>
      </c>
      <c r="AV165" s="11" t="s">
        <v>142</v>
      </c>
      <c r="AW165" s="11" t="s">
        <v>36</v>
      </c>
      <c r="AX165" s="11" t="s">
        <v>81</v>
      </c>
      <c r="AY165" s="243" t="s">
        <v>134</v>
      </c>
    </row>
    <row r="166" s="1" customFormat="1" ht="22.8" customHeight="1">
      <c r="B166" s="45"/>
      <c r="C166" s="244" t="s">
        <v>260</v>
      </c>
      <c r="D166" s="244" t="s">
        <v>168</v>
      </c>
      <c r="E166" s="245" t="s">
        <v>261</v>
      </c>
      <c r="F166" s="246" t="s">
        <v>262</v>
      </c>
      <c r="G166" s="247" t="s">
        <v>139</v>
      </c>
      <c r="H166" s="248">
        <v>55.493000000000002</v>
      </c>
      <c r="I166" s="249"/>
      <c r="J166" s="250">
        <f>ROUND(I166*H166,2)</f>
        <v>0</v>
      </c>
      <c r="K166" s="246" t="s">
        <v>140</v>
      </c>
      <c r="L166" s="251"/>
      <c r="M166" s="252" t="s">
        <v>21</v>
      </c>
      <c r="N166" s="253" t="s">
        <v>45</v>
      </c>
      <c r="O166" s="46"/>
      <c r="P166" s="229">
        <f>O166*H166</f>
        <v>0</v>
      </c>
      <c r="Q166" s="229">
        <v>0.012</v>
      </c>
      <c r="R166" s="229">
        <f>Q166*H166</f>
        <v>0.66591600000000006</v>
      </c>
      <c r="S166" s="229">
        <v>0</v>
      </c>
      <c r="T166" s="230">
        <f>S166*H166</f>
        <v>0</v>
      </c>
      <c r="AR166" s="23" t="s">
        <v>172</v>
      </c>
      <c r="AT166" s="23" t="s">
        <v>168</v>
      </c>
      <c r="AU166" s="23" t="s">
        <v>142</v>
      </c>
      <c r="AY166" s="23" t="s">
        <v>134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142</v>
      </c>
      <c r="BK166" s="231">
        <f>ROUND(I166*H166,2)</f>
        <v>0</v>
      </c>
      <c r="BL166" s="23" t="s">
        <v>141</v>
      </c>
      <c r="BM166" s="23" t="s">
        <v>263</v>
      </c>
    </row>
    <row r="167" s="11" customFormat="1">
      <c r="B167" s="232"/>
      <c r="C167" s="233"/>
      <c r="D167" s="234" t="s">
        <v>144</v>
      </c>
      <c r="E167" s="233"/>
      <c r="F167" s="236" t="s">
        <v>264</v>
      </c>
      <c r="G167" s="233"/>
      <c r="H167" s="237">
        <v>55.493000000000002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144</v>
      </c>
      <c r="AU167" s="243" t="s">
        <v>142</v>
      </c>
      <c r="AV167" s="11" t="s">
        <v>142</v>
      </c>
      <c r="AW167" s="11" t="s">
        <v>6</v>
      </c>
      <c r="AX167" s="11" t="s">
        <v>81</v>
      </c>
      <c r="AY167" s="243" t="s">
        <v>134</v>
      </c>
    </row>
    <row r="168" s="1" customFormat="1" ht="22.8" customHeight="1">
      <c r="B168" s="45"/>
      <c r="C168" s="220" t="s">
        <v>265</v>
      </c>
      <c r="D168" s="220" t="s">
        <v>136</v>
      </c>
      <c r="E168" s="221" t="s">
        <v>266</v>
      </c>
      <c r="F168" s="222" t="s">
        <v>267</v>
      </c>
      <c r="G168" s="223" t="s">
        <v>139</v>
      </c>
      <c r="H168" s="224">
        <v>84.870000000000005</v>
      </c>
      <c r="I168" s="225"/>
      <c r="J168" s="226">
        <f>ROUND(I168*H168,2)</f>
        <v>0</v>
      </c>
      <c r="K168" s="222" t="s">
        <v>140</v>
      </c>
      <c r="L168" s="71"/>
      <c r="M168" s="227" t="s">
        <v>21</v>
      </c>
      <c r="N168" s="228" t="s">
        <v>45</v>
      </c>
      <c r="O168" s="46"/>
      <c r="P168" s="229">
        <f>O168*H168</f>
        <v>0</v>
      </c>
      <c r="Q168" s="229">
        <v>0.0094400000000000005</v>
      </c>
      <c r="R168" s="229">
        <f>Q168*H168</f>
        <v>0.80117280000000013</v>
      </c>
      <c r="S168" s="229">
        <v>0</v>
      </c>
      <c r="T168" s="230">
        <f>S168*H168</f>
        <v>0</v>
      </c>
      <c r="AR168" s="23" t="s">
        <v>141</v>
      </c>
      <c r="AT168" s="23" t="s">
        <v>136</v>
      </c>
      <c r="AU168" s="23" t="s">
        <v>142</v>
      </c>
      <c r="AY168" s="23" t="s">
        <v>134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142</v>
      </c>
      <c r="BK168" s="231">
        <f>ROUND(I168*H168,2)</f>
        <v>0</v>
      </c>
      <c r="BL168" s="23" t="s">
        <v>141</v>
      </c>
      <c r="BM168" s="23" t="s">
        <v>268</v>
      </c>
    </row>
    <row r="169" s="12" customFormat="1">
      <c r="B169" s="254"/>
      <c r="C169" s="255"/>
      <c r="D169" s="234" t="s">
        <v>144</v>
      </c>
      <c r="E169" s="256" t="s">
        <v>21</v>
      </c>
      <c r="F169" s="257" t="s">
        <v>204</v>
      </c>
      <c r="G169" s="255"/>
      <c r="H169" s="256" t="s">
        <v>21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AT169" s="263" t="s">
        <v>144</v>
      </c>
      <c r="AU169" s="263" t="s">
        <v>142</v>
      </c>
      <c r="AV169" s="12" t="s">
        <v>81</v>
      </c>
      <c r="AW169" s="12" t="s">
        <v>36</v>
      </c>
      <c r="AX169" s="12" t="s">
        <v>73</v>
      </c>
      <c r="AY169" s="263" t="s">
        <v>134</v>
      </c>
    </row>
    <row r="170" s="11" customFormat="1">
      <c r="B170" s="232"/>
      <c r="C170" s="233"/>
      <c r="D170" s="234" t="s">
        <v>144</v>
      </c>
      <c r="E170" s="235" t="s">
        <v>21</v>
      </c>
      <c r="F170" s="236" t="s">
        <v>269</v>
      </c>
      <c r="G170" s="233"/>
      <c r="H170" s="237">
        <v>42.299999999999997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144</v>
      </c>
      <c r="AU170" s="243" t="s">
        <v>142</v>
      </c>
      <c r="AV170" s="11" t="s">
        <v>142</v>
      </c>
      <c r="AW170" s="11" t="s">
        <v>36</v>
      </c>
      <c r="AX170" s="11" t="s">
        <v>73</v>
      </c>
      <c r="AY170" s="243" t="s">
        <v>134</v>
      </c>
    </row>
    <row r="171" s="12" customFormat="1">
      <c r="B171" s="254"/>
      <c r="C171" s="255"/>
      <c r="D171" s="234" t="s">
        <v>144</v>
      </c>
      <c r="E171" s="256" t="s">
        <v>21</v>
      </c>
      <c r="F171" s="257" t="s">
        <v>270</v>
      </c>
      <c r="G171" s="255"/>
      <c r="H171" s="256" t="s">
        <v>21</v>
      </c>
      <c r="I171" s="258"/>
      <c r="J171" s="255"/>
      <c r="K171" s="255"/>
      <c r="L171" s="259"/>
      <c r="M171" s="260"/>
      <c r="N171" s="261"/>
      <c r="O171" s="261"/>
      <c r="P171" s="261"/>
      <c r="Q171" s="261"/>
      <c r="R171" s="261"/>
      <c r="S171" s="261"/>
      <c r="T171" s="262"/>
      <c r="AT171" s="263" t="s">
        <v>144</v>
      </c>
      <c r="AU171" s="263" t="s">
        <v>142</v>
      </c>
      <c r="AV171" s="12" t="s">
        <v>81</v>
      </c>
      <c r="AW171" s="12" t="s">
        <v>36</v>
      </c>
      <c r="AX171" s="12" t="s">
        <v>73</v>
      </c>
      <c r="AY171" s="263" t="s">
        <v>134</v>
      </c>
    </row>
    <row r="172" s="11" customFormat="1">
      <c r="B172" s="232"/>
      <c r="C172" s="233"/>
      <c r="D172" s="234" t="s">
        <v>144</v>
      </c>
      <c r="E172" s="235" t="s">
        <v>21</v>
      </c>
      <c r="F172" s="236" t="s">
        <v>271</v>
      </c>
      <c r="G172" s="233"/>
      <c r="H172" s="237">
        <v>42.57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144</v>
      </c>
      <c r="AU172" s="243" t="s">
        <v>142</v>
      </c>
      <c r="AV172" s="11" t="s">
        <v>142</v>
      </c>
      <c r="AW172" s="11" t="s">
        <v>36</v>
      </c>
      <c r="AX172" s="11" t="s">
        <v>73</v>
      </c>
      <c r="AY172" s="243" t="s">
        <v>134</v>
      </c>
    </row>
    <row r="173" s="13" customFormat="1">
      <c r="B173" s="264"/>
      <c r="C173" s="265"/>
      <c r="D173" s="234" t="s">
        <v>144</v>
      </c>
      <c r="E173" s="266" t="s">
        <v>21</v>
      </c>
      <c r="F173" s="267" t="s">
        <v>195</v>
      </c>
      <c r="G173" s="265"/>
      <c r="H173" s="268">
        <v>84.870000000000005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AT173" s="274" t="s">
        <v>144</v>
      </c>
      <c r="AU173" s="274" t="s">
        <v>142</v>
      </c>
      <c r="AV173" s="13" t="s">
        <v>141</v>
      </c>
      <c r="AW173" s="13" t="s">
        <v>36</v>
      </c>
      <c r="AX173" s="13" t="s">
        <v>81</v>
      </c>
      <c r="AY173" s="274" t="s">
        <v>134</v>
      </c>
    </row>
    <row r="174" s="1" customFormat="1" ht="22.8" customHeight="1">
      <c r="B174" s="45"/>
      <c r="C174" s="244" t="s">
        <v>272</v>
      </c>
      <c r="D174" s="244" t="s">
        <v>168</v>
      </c>
      <c r="E174" s="245" t="s">
        <v>273</v>
      </c>
      <c r="F174" s="246" t="s">
        <v>274</v>
      </c>
      <c r="G174" s="247" t="s">
        <v>139</v>
      </c>
      <c r="H174" s="248">
        <v>86.566999999999993</v>
      </c>
      <c r="I174" s="249"/>
      <c r="J174" s="250">
        <f>ROUND(I174*H174,2)</f>
        <v>0</v>
      </c>
      <c r="K174" s="246" t="s">
        <v>140</v>
      </c>
      <c r="L174" s="251"/>
      <c r="M174" s="252" t="s">
        <v>21</v>
      </c>
      <c r="N174" s="253" t="s">
        <v>45</v>
      </c>
      <c r="O174" s="46"/>
      <c r="P174" s="229">
        <f>O174*H174</f>
        <v>0</v>
      </c>
      <c r="Q174" s="229">
        <v>0.017999999999999999</v>
      </c>
      <c r="R174" s="229">
        <f>Q174*H174</f>
        <v>1.5582059999999998</v>
      </c>
      <c r="S174" s="229">
        <v>0</v>
      </c>
      <c r="T174" s="230">
        <f>S174*H174</f>
        <v>0</v>
      </c>
      <c r="AR174" s="23" t="s">
        <v>172</v>
      </c>
      <c r="AT174" s="23" t="s">
        <v>168</v>
      </c>
      <c r="AU174" s="23" t="s">
        <v>142</v>
      </c>
      <c r="AY174" s="23" t="s">
        <v>134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142</v>
      </c>
      <c r="BK174" s="231">
        <f>ROUND(I174*H174,2)</f>
        <v>0</v>
      </c>
      <c r="BL174" s="23" t="s">
        <v>141</v>
      </c>
      <c r="BM174" s="23" t="s">
        <v>275</v>
      </c>
    </row>
    <row r="175" s="11" customFormat="1">
      <c r="B175" s="232"/>
      <c r="C175" s="233"/>
      <c r="D175" s="234" t="s">
        <v>144</v>
      </c>
      <c r="E175" s="233"/>
      <c r="F175" s="236" t="s">
        <v>276</v>
      </c>
      <c r="G175" s="233"/>
      <c r="H175" s="237">
        <v>86.566999999999993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144</v>
      </c>
      <c r="AU175" s="243" t="s">
        <v>142</v>
      </c>
      <c r="AV175" s="11" t="s">
        <v>142</v>
      </c>
      <c r="AW175" s="11" t="s">
        <v>6</v>
      </c>
      <c r="AX175" s="11" t="s">
        <v>81</v>
      </c>
      <c r="AY175" s="243" t="s">
        <v>134</v>
      </c>
    </row>
    <row r="176" s="1" customFormat="1" ht="14.4" customHeight="1">
      <c r="B176" s="45"/>
      <c r="C176" s="220" t="s">
        <v>277</v>
      </c>
      <c r="D176" s="220" t="s">
        <v>136</v>
      </c>
      <c r="E176" s="221" t="s">
        <v>278</v>
      </c>
      <c r="F176" s="222" t="s">
        <v>279</v>
      </c>
      <c r="G176" s="223" t="s">
        <v>238</v>
      </c>
      <c r="H176" s="224">
        <v>88</v>
      </c>
      <c r="I176" s="225"/>
      <c r="J176" s="226">
        <f>ROUND(I176*H176,2)</f>
        <v>0</v>
      </c>
      <c r="K176" s="222" t="s">
        <v>140</v>
      </c>
      <c r="L176" s="71"/>
      <c r="M176" s="227" t="s">
        <v>21</v>
      </c>
      <c r="N176" s="228" t="s">
        <v>45</v>
      </c>
      <c r="O176" s="46"/>
      <c r="P176" s="229">
        <f>O176*H176</f>
        <v>0</v>
      </c>
      <c r="Q176" s="229">
        <v>6.0000000000000002E-05</v>
      </c>
      <c r="R176" s="229">
        <f>Q176*H176</f>
        <v>0.00528</v>
      </c>
      <c r="S176" s="229">
        <v>0</v>
      </c>
      <c r="T176" s="230">
        <f>S176*H176</f>
        <v>0</v>
      </c>
      <c r="AR176" s="23" t="s">
        <v>141</v>
      </c>
      <c r="AT176" s="23" t="s">
        <v>136</v>
      </c>
      <c r="AU176" s="23" t="s">
        <v>142</v>
      </c>
      <c r="AY176" s="23" t="s">
        <v>134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142</v>
      </c>
      <c r="BK176" s="231">
        <f>ROUND(I176*H176,2)</f>
        <v>0</v>
      </c>
      <c r="BL176" s="23" t="s">
        <v>141</v>
      </c>
      <c r="BM176" s="23" t="s">
        <v>280</v>
      </c>
    </row>
    <row r="177" s="12" customFormat="1">
      <c r="B177" s="254"/>
      <c r="C177" s="255"/>
      <c r="D177" s="234" t="s">
        <v>144</v>
      </c>
      <c r="E177" s="256" t="s">
        <v>21</v>
      </c>
      <c r="F177" s="257" t="s">
        <v>204</v>
      </c>
      <c r="G177" s="255"/>
      <c r="H177" s="256" t="s">
        <v>21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144</v>
      </c>
      <c r="AU177" s="263" t="s">
        <v>142</v>
      </c>
      <c r="AV177" s="12" t="s">
        <v>81</v>
      </c>
      <c r="AW177" s="12" t="s">
        <v>36</v>
      </c>
      <c r="AX177" s="12" t="s">
        <v>73</v>
      </c>
      <c r="AY177" s="263" t="s">
        <v>134</v>
      </c>
    </row>
    <row r="178" s="11" customFormat="1">
      <c r="B178" s="232"/>
      <c r="C178" s="233"/>
      <c r="D178" s="234" t="s">
        <v>144</v>
      </c>
      <c r="E178" s="235" t="s">
        <v>21</v>
      </c>
      <c r="F178" s="236" t="s">
        <v>281</v>
      </c>
      <c r="G178" s="233"/>
      <c r="H178" s="237">
        <v>44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144</v>
      </c>
      <c r="AU178" s="243" t="s">
        <v>142</v>
      </c>
      <c r="AV178" s="11" t="s">
        <v>142</v>
      </c>
      <c r="AW178" s="11" t="s">
        <v>36</v>
      </c>
      <c r="AX178" s="11" t="s">
        <v>73</v>
      </c>
      <c r="AY178" s="243" t="s">
        <v>134</v>
      </c>
    </row>
    <row r="179" s="12" customFormat="1">
      <c r="B179" s="254"/>
      <c r="C179" s="255"/>
      <c r="D179" s="234" t="s">
        <v>144</v>
      </c>
      <c r="E179" s="256" t="s">
        <v>21</v>
      </c>
      <c r="F179" s="257" t="s">
        <v>216</v>
      </c>
      <c r="G179" s="255"/>
      <c r="H179" s="256" t="s">
        <v>21</v>
      </c>
      <c r="I179" s="258"/>
      <c r="J179" s="255"/>
      <c r="K179" s="255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144</v>
      </c>
      <c r="AU179" s="263" t="s">
        <v>142</v>
      </c>
      <c r="AV179" s="12" t="s">
        <v>81</v>
      </c>
      <c r="AW179" s="12" t="s">
        <v>36</v>
      </c>
      <c r="AX179" s="12" t="s">
        <v>73</v>
      </c>
      <c r="AY179" s="263" t="s">
        <v>134</v>
      </c>
    </row>
    <row r="180" s="11" customFormat="1">
      <c r="B180" s="232"/>
      <c r="C180" s="233"/>
      <c r="D180" s="234" t="s">
        <v>144</v>
      </c>
      <c r="E180" s="235" t="s">
        <v>21</v>
      </c>
      <c r="F180" s="236" t="s">
        <v>281</v>
      </c>
      <c r="G180" s="233"/>
      <c r="H180" s="237">
        <v>44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144</v>
      </c>
      <c r="AU180" s="243" t="s">
        <v>142</v>
      </c>
      <c r="AV180" s="11" t="s">
        <v>142</v>
      </c>
      <c r="AW180" s="11" t="s">
        <v>36</v>
      </c>
      <c r="AX180" s="11" t="s">
        <v>73</v>
      </c>
      <c r="AY180" s="243" t="s">
        <v>134</v>
      </c>
    </row>
    <row r="181" s="13" customFormat="1">
      <c r="B181" s="264"/>
      <c r="C181" s="265"/>
      <c r="D181" s="234" t="s">
        <v>144</v>
      </c>
      <c r="E181" s="266" t="s">
        <v>21</v>
      </c>
      <c r="F181" s="267" t="s">
        <v>195</v>
      </c>
      <c r="G181" s="265"/>
      <c r="H181" s="268">
        <v>88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AT181" s="274" t="s">
        <v>144</v>
      </c>
      <c r="AU181" s="274" t="s">
        <v>142</v>
      </c>
      <c r="AV181" s="13" t="s">
        <v>141</v>
      </c>
      <c r="AW181" s="13" t="s">
        <v>36</v>
      </c>
      <c r="AX181" s="13" t="s">
        <v>81</v>
      </c>
      <c r="AY181" s="274" t="s">
        <v>134</v>
      </c>
    </row>
    <row r="182" s="1" customFormat="1" ht="14.4" customHeight="1">
      <c r="B182" s="45"/>
      <c r="C182" s="244" t="s">
        <v>282</v>
      </c>
      <c r="D182" s="244" t="s">
        <v>168</v>
      </c>
      <c r="E182" s="245" t="s">
        <v>283</v>
      </c>
      <c r="F182" s="246" t="s">
        <v>284</v>
      </c>
      <c r="G182" s="247" t="s">
        <v>238</v>
      </c>
      <c r="H182" s="248">
        <v>92.400000000000006</v>
      </c>
      <c r="I182" s="249"/>
      <c r="J182" s="250">
        <f>ROUND(I182*H182,2)</f>
        <v>0</v>
      </c>
      <c r="K182" s="246" t="s">
        <v>140</v>
      </c>
      <c r="L182" s="251"/>
      <c r="M182" s="252" t="s">
        <v>21</v>
      </c>
      <c r="N182" s="253" t="s">
        <v>45</v>
      </c>
      <c r="O182" s="46"/>
      <c r="P182" s="229">
        <f>O182*H182</f>
        <v>0</v>
      </c>
      <c r="Q182" s="229">
        <v>0.00059999999999999995</v>
      </c>
      <c r="R182" s="229">
        <f>Q182*H182</f>
        <v>0.055439999999999996</v>
      </c>
      <c r="S182" s="229">
        <v>0</v>
      </c>
      <c r="T182" s="230">
        <f>S182*H182</f>
        <v>0</v>
      </c>
      <c r="AR182" s="23" t="s">
        <v>172</v>
      </c>
      <c r="AT182" s="23" t="s">
        <v>168</v>
      </c>
      <c r="AU182" s="23" t="s">
        <v>142</v>
      </c>
      <c r="AY182" s="23" t="s">
        <v>134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142</v>
      </c>
      <c r="BK182" s="231">
        <f>ROUND(I182*H182,2)</f>
        <v>0</v>
      </c>
      <c r="BL182" s="23" t="s">
        <v>141</v>
      </c>
      <c r="BM182" s="23" t="s">
        <v>285</v>
      </c>
    </row>
    <row r="183" s="11" customFormat="1">
      <c r="B183" s="232"/>
      <c r="C183" s="233"/>
      <c r="D183" s="234" t="s">
        <v>144</v>
      </c>
      <c r="E183" s="233"/>
      <c r="F183" s="236" t="s">
        <v>286</v>
      </c>
      <c r="G183" s="233"/>
      <c r="H183" s="237">
        <v>92.400000000000006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144</v>
      </c>
      <c r="AU183" s="243" t="s">
        <v>142</v>
      </c>
      <c r="AV183" s="11" t="s">
        <v>142</v>
      </c>
      <c r="AW183" s="11" t="s">
        <v>6</v>
      </c>
      <c r="AX183" s="11" t="s">
        <v>81</v>
      </c>
      <c r="AY183" s="243" t="s">
        <v>134</v>
      </c>
    </row>
    <row r="184" s="1" customFormat="1" ht="14.4" customHeight="1">
      <c r="B184" s="45"/>
      <c r="C184" s="220" t="s">
        <v>287</v>
      </c>
      <c r="D184" s="220" t="s">
        <v>136</v>
      </c>
      <c r="E184" s="221" t="s">
        <v>288</v>
      </c>
      <c r="F184" s="222" t="s">
        <v>289</v>
      </c>
      <c r="G184" s="223" t="s">
        <v>238</v>
      </c>
      <c r="H184" s="224">
        <v>1520.9580000000001</v>
      </c>
      <c r="I184" s="225"/>
      <c r="J184" s="226">
        <f>ROUND(I184*H184,2)</f>
        <v>0</v>
      </c>
      <c r="K184" s="222" t="s">
        <v>140</v>
      </c>
      <c r="L184" s="71"/>
      <c r="M184" s="227" t="s">
        <v>21</v>
      </c>
      <c r="N184" s="228" t="s">
        <v>45</v>
      </c>
      <c r="O184" s="46"/>
      <c r="P184" s="229">
        <f>O184*H184</f>
        <v>0</v>
      </c>
      <c r="Q184" s="229">
        <v>0.00025000000000000001</v>
      </c>
      <c r="R184" s="229">
        <f>Q184*H184</f>
        <v>0.38023950000000001</v>
      </c>
      <c r="S184" s="229">
        <v>0</v>
      </c>
      <c r="T184" s="230">
        <f>S184*H184</f>
        <v>0</v>
      </c>
      <c r="AR184" s="23" t="s">
        <v>141</v>
      </c>
      <c r="AT184" s="23" t="s">
        <v>136</v>
      </c>
      <c r="AU184" s="23" t="s">
        <v>142</v>
      </c>
      <c r="AY184" s="23" t="s">
        <v>134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142</v>
      </c>
      <c r="BK184" s="231">
        <f>ROUND(I184*H184,2)</f>
        <v>0</v>
      </c>
      <c r="BL184" s="23" t="s">
        <v>141</v>
      </c>
      <c r="BM184" s="23" t="s">
        <v>290</v>
      </c>
    </row>
    <row r="185" s="1" customFormat="1" ht="14.4" customHeight="1">
      <c r="B185" s="45"/>
      <c r="C185" s="244" t="s">
        <v>291</v>
      </c>
      <c r="D185" s="244" t="s">
        <v>168</v>
      </c>
      <c r="E185" s="245" t="s">
        <v>292</v>
      </c>
      <c r="F185" s="246" t="s">
        <v>293</v>
      </c>
      <c r="G185" s="247" t="s">
        <v>238</v>
      </c>
      <c r="H185" s="248">
        <v>214.24199999999999</v>
      </c>
      <c r="I185" s="249"/>
      <c r="J185" s="250">
        <f>ROUND(I185*H185,2)</f>
        <v>0</v>
      </c>
      <c r="K185" s="246" t="s">
        <v>140</v>
      </c>
      <c r="L185" s="251"/>
      <c r="M185" s="252" t="s">
        <v>21</v>
      </c>
      <c r="N185" s="253" t="s">
        <v>45</v>
      </c>
      <c r="O185" s="46"/>
      <c r="P185" s="229">
        <f>O185*H185</f>
        <v>0</v>
      </c>
      <c r="Q185" s="229">
        <v>3.0000000000000001E-05</v>
      </c>
      <c r="R185" s="229">
        <f>Q185*H185</f>
        <v>0.0064272599999999997</v>
      </c>
      <c r="S185" s="229">
        <v>0</v>
      </c>
      <c r="T185" s="230">
        <f>S185*H185</f>
        <v>0</v>
      </c>
      <c r="AR185" s="23" t="s">
        <v>172</v>
      </c>
      <c r="AT185" s="23" t="s">
        <v>168</v>
      </c>
      <c r="AU185" s="23" t="s">
        <v>142</v>
      </c>
      <c r="AY185" s="23" t="s">
        <v>134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142</v>
      </c>
      <c r="BK185" s="231">
        <f>ROUND(I185*H185,2)</f>
        <v>0</v>
      </c>
      <c r="BL185" s="23" t="s">
        <v>141</v>
      </c>
      <c r="BM185" s="23" t="s">
        <v>294</v>
      </c>
    </row>
    <row r="186" s="11" customFormat="1">
      <c r="B186" s="232"/>
      <c r="C186" s="233"/>
      <c r="D186" s="234" t="s">
        <v>144</v>
      </c>
      <c r="E186" s="233"/>
      <c r="F186" s="236" t="s">
        <v>295</v>
      </c>
      <c r="G186" s="233"/>
      <c r="H186" s="237">
        <v>214.24199999999999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144</v>
      </c>
      <c r="AU186" s="243" t="s">
        <v>142</v>
      </c>
      <c r="AV186" s="11" t="s">
        <v>142</v>
      </c>
      <c r="AW186" s="11" t="s">
        <v>6</v>
      </c>
      <c r="AX186" s="11" t="s">
        <v>81</v>
      </c>
      <c r="AY186" s="243" t="s">
        <v>134</v>
      </c>
    </row>
    <row r="187" s="1" customFormat="1" ht="14.4" customHeight="1">
      <c r="B187" s="45"/>
      <c r="C187" s="244" t="s">
        <v>296</v>
      </c>
      <c r="D187" s="244" t="s">
        <v>168</v>
      </c>
      <c r="E187" s="245" t="s">
        <v>297</v>
      </c>
      <c r="F187" s="246" t="s">
        <v>298</v>
      </c>
      <c r="G187" s="247" t="s">
        <v>238</v>
      </c>
      <c r="H187" s="248">
        <v>96.659000000000006</v>
      </c>
      <c r="I187" s="249"/>
      <c r="J187" s="250">
        <f>ROUND(I187*H187,2)</f>
        <v>0</v>
      </c>
      <c r="K187" s="246" t="s">
        <v>140</v>
      </c>
      <c r="L187" s="251"/>
      <c r="M187" s="252" t="s">
        <v>21</v>
      </c>
      <c r="N187" s="253" t="s">
        <v>45</v>
      </c>
      <c r="O187" s="46"/>
      <c r="P187" s="229">
        <f>O187*H187</f>
        <v>0</v>
      </c>
      <c r="Q187" s="229">
        <v>0.00050000000000000001</v>
      </c>
      <c r="R187" s="229">
        <f>Q187*H187</f>
        <v>0.048329500000000004</v>
      </c>
      <c r="S187" s="229">
        <v>0</v>
      </c>
      <c r="T187" s="230">
        <f>S187*H187</f>
        <v>0</v>
      </c>
      <c r="AR187" s="23" t="s">
        <v>172</v>
      </c>
      <c r="AT187" s="23" t="s">
        <v>168</v>
      </c>
      <c r="AU187" s="23" t="s">
        <v>142</v>
      </c>
      <c r="AY187" s="23" t="s">
        <v>134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142</v>
      </c>
      <c r="BK187" s="231">
        <f>ROUND(I187*H187,2)</f>
        <v>0</v>
      </c>
      <c r="BL187" s="23" t="s">
        <v>141</v>
      </c>
      <c r="BM187" s="23" t="s">
        <v>299</v>
      </c>
    </row>
    <row r="188" s="11" customFormat="1">
      <c r="B188" s="232"/>
      <c r="C188" s="233"/>
      <c r="D188" s="234" t="s">
        <v>144</v>
      </c>
      <c r="E188" s="233"/>
      <c r="F188" s="236" t="s">
        <v>300</v>
      </c>
      <c r="G188" s="233"/>
      <c r="H188" s="237">
        <v>96.659000000000006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144</v>
      </c>
      <c r="AU188" s="243" t="s">
        <v>142</v>
      </c>
      <c r="AV188" s="11" t="s">
        <v>142</v>
      </c>
      <c r="AW188" s="11" t="s">
        <v>6</v>
      </c>
      <c r="AX188" s="11" t="s">
        <v>81</v>
      </c>
      <c r="AY188" s="243" t="s">
        <v>134</v>
      </c>
    </row>
    <row r="189" s="1" customFormat="1" ht="22.8" customHeight="1">
      <c r="B189" s="45"/>
      <c r="C189" s="244" t="s">
        <v>301</v>
      </c>
      <c r="D189" s="244" t="s">
        <v>168</v>
      </c>
      <c r="E189" s="245" t="s">
        <v>302</v>
      </c>
      <c r="F189" s="246" t="s">
        <v>303</v>
      </c>
      <c r="G189" s="247" t="s">
        <v>238</v>
      </c>
      <c r="H189" s="248">
        <v>291.56900000000002</v>
      </c>
      <c r="I189" s="249"/>
      <c r="J189" s="250">
        <f>ROUND(I189*H189,2)</f>
        <v>0</v>
      </c>
      <c r="K189" s="246" t="s">
        <v>140</v>
      </c>
      <c r="L189" s="251"/>
      <c r="M189" s="252" t="s">
        <v>21</v>
      </c>
      <c r="N189" s="253" t="s">
        <v>45</v>
      </c>
      <c r="O189" s="46"/>
      <c r="P189" s="229">
        <f>O189*H189</f>
        <v>0</v>
      </c>
      <c r="Q189" s="229">
        <v>4.0000000000000003E-05</v>
      </c>
      <c r="R189" s="229">
        <f>Q189*H189</f>
        <v>0.011662760000000001</v>
      </c>
      <c r="S189" s="229">
        <v>0</v>
      </c>
      <c r="T189" s="230">
        <f>S189*H189</f>
        <v>0</v>
      </c>
      <c r="AR189" s="23" t="s">
        <v>172</v>
      </c>
      <c r="AT189" s="23" t="s">
        <v>168</v>
      </c>
      <c r="AU189" s="23" t="s">
        <v>142</v>
      </c>
      <c r="AY189" s="23" t="s">
        <v>134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142</v>
      </c>
      <c r="BK189" s="231">
        <f>ROUND(I189*H189,2)</f>
        <v>0</v>
      </c>
      <c r="BL189" s="23" t="s">
        <v>141</v>
      </c>
      <c r="BM189" s="23" t="s">
        <v>304</v>
      </c>
    </row>
    <row r="190" s="11" customFormat="1">
      <c r="B190" s="232"/>
      <c r="C190" s="233"/>
      <c r="D190" s="234" t="s">
        <v>144</v>
      </c>
      <c r="E190" s="233"/>
      <c r="F190" s="236" t="s">
        <v>305</v>
      </c>
      <c r="G190" s="233"/>
      <c r="H190" s="237">
        <v>291.56900000000002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144</v>
      </c>
      <c r="AU190" s="243" t="s">
        <v>142</v>
      </c>
      <c r="AV190" s="11" t="s">
        <v>142</v>
      </c>
      <c r="AW190" s="11" t="s">
        <v>6</v>
      </c>
      <c r="AX190" s="11" t="s">
        <v>81</v>
      </c>
      <c r="AY190" s="243" t="s">
        <v>134</v>
      </c>
    </row>
    <row r="191" s="1" customFormat="1" ht="14.4" customHeight="1">
      <c r="B191" s="45"/>
      <c r="C191" s="244" t="s">
        <v>306</v>
      </c>
      <c r="D191" s="244" t="s">
        <v>168</v>
      </c>
      <c r="E191" s="245" t="s">
        <v>307</v>
      </c>
      <c r="F191" s="246" t="s">
        <v>308</v>
      </c>
      <c r="G191" s="247" t="s">
        <v>238</v>
      </c>
      <c r="H191" s="248">
        <v>168.52799999999999</v>
      </c>
      <c r="I191" s="249"/>
      <c r="J191" s="250">
        <f>ROUND(I191*H191,2)</f>
        <v>0</v>
      </c>
      <c r="K191" s="246" t="s">
        <v>140</v>
      </c>
      <c r="L191" s="251"/>
      <c r="M191" s="252" t="s">
        <v>21</v>
      </c>
      <c r="N191" s="253" t="s">
        <v>45</v>
      </c>
      <c r="O191" s="46"/>
      <c r="P191" s="229">
        <f>O191*H191</f>
        <v>0</v>
      </c>
      <c r="Q191" s="229">
        <v>0.00029999999999999997</v>
      </c>
      <c r="R191" s="229">
        <f>Q191*H191</f>
        <v>0.050558399999999996</v>
      </c>
      <c r="S191" s="229">
        <v>0</v>
      </c>
      <c r="T191" s="230">
        <f>S191*H191</f>
        <v>0</v>
      </c>
      <c r="AR191" s="23" t="s">
        <v>172</v>
      </c>
      <c r="AT191" s="23" t="s">
        <v>168</v>
      </c>
      <c r="AU191" s="23" t="s">
        <v>142</v>
      </c>
      <c r="AY191" s="23" t="s">
        <v>134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142</v>
      </c>
      <c r="BK191" s="231">
        <f>ROUND(I191*H191,2)</f>
        <v>0</v>
      </c>
      <c r="BL191" s="23" t="s">
        <v>141</v>
      </c>
      <c r="BM191" s="23" t="s">
        <v>309</v>
      </c>
    </row>
    <row r="192" s="11" customFormat="1">
      <c r="B192" s="232"/>
      <c r="C192" s="233"/>
      <c r="D192" s="234" t="s">
        <v>144</v>
      </c>
      <c r="E192" s="233"/>
      <c r="F192" s="236" t="s">
        <v>310</v>
      </c>
      <c r="G192" s="233"/>
      <c r="H192" s="237">
        <v>168.52799999999999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144</v>
      </c>
      <c r="AU192" s="243" t="s">
        <v>142</v>
      </c>
      <c r="AV192" s="11" t="s">
        <v>142</v>
      </c>
      <c r="AW192" s="11" t="s">
        <v>6</v>
      </c>
      <c r="AX192" s="11" t="s">
        <v>81</v>
      </c>
      <c r="AY192" s="243" t="s">
        <v>134</v>
      </c>
    </row>
    <row r="193" s="1" customFormat="1" ht="14.4" customHeight="1">
      <c r="B193" s="45"/>
      <c r="C193" s="244" t="s">
        <v>311</v>
      </c>
      <c r="D193" s="244" t="s">
        <v>168</v>
      </c>
      <c r="E193" s="245" t="s">
        <v>312</v>
      </c>
      <c r="F193" s="246" t="s">
        <v>313</v>
      </c>
      <c r="G193" s="247" t="s">
        <v>238</v>
      </c>
      <c r="H193" s="248">
        <v>601.55999999999995</v>
      </c>
      <c r="I193" s="249"/>
      <c r="J193" s="250">
        <f>ROUND(I193*H193,2)</f>
        <v>0</v>
      </c>
      <c r="K193" s="246" t="s">
        <v>140</v>
      </c>
      <c r="L193" s="251"/>
      <c r="M193" s="252" t="s">
        <v>21</v>
      </c>
      <c r="N193" s="253" t="s">
        <v>45</v>
      </c>
      <c r="O193" s="46"/>
      <c r="P193" s="229">
        <f>O193*H193</f>
        <v>0</v>
      </c>
      <c r="Q193" s="229">
        <v>2.0000000000000002E-05</v>
      </c>
      <c r="R193" s="229">
        <f>Q193*H193</f>
        <v>0.012031200000000001</v>
      </c>
      <c r="S193" s="229">
        <v>0</v>
      </c>
      <c r="T193" s="230">
        <f>S193*H193</f>
        <v>0</v>
      </c>
      <c r="AR193" s="23" t="s">
        <v>172</v>
      </c>
      <c r="AT193" s="23" t="s">
        <v>168</v>
      </c>
      <c r="AU193" s="23" t="s">
        <v>142</v>
      </c>
      <c r="AY193" s="23" t="s">
        <v>134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142</v>
      </c>
      <c r="BK193" s="231">
        <f>ROUND(I193*H193,2)</f>
        <v>0</v>
      </c>
      <c r="BL193" s="23" t="s">
        <v>141</v>
      </c>
      <c r="BM193" s="23" t="s">
        <v>314</v>
      </c>
    </row>
    <row r="194" s="11" customFormat="1">
      <c r="B194" s="232"/>
      <c r="C194" s="233"/>
      <c r="D194" s="234" t="s">
        <v>144</v>
      </c>
      <c r="E194" s="233"/>
      <c r="F194" s="236" t="s">
        <v>315</v>
      </c>
      <c r="G194" s="233"/>
      <c r="H194" s="237">
        <v>601.55999999999995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144</v>
      </c>
      <c r="AU194" s="243" t="s">
        <v>142</v>
      </c>
      <c r="AV194" s="11" t="s">
        <v>142</v>
      </c>
      <c r="AW194" s="11" t="s">
        <v>6</v>
      </c>
      <c r="AX194" s="11" t="s">
        <v>81</v>
      </c>
      <c r="AY194" s="243" t="s">
        <v>134</v>
      </c>
    </row>
    <row r="195" s="1" customFormat="1" ht="14.4" customHeight="1">
      <c r="B195" s="45"/>
      <c r="C195" s="244" t="s">
        <v>316</v>
      </c>
      <c r="D195" s="244" t="s">
        <v>168</v>
      </c>
      <c r="E195" s="245" t="s">
        <v>317</v>
      </c>
      <c r="F195" s="246" t="s">
        <v>318</v>
      </c>
      <c r="G195" s="247" t="s">
        <v>238</v>
      </c>
      <c r="H195" s="248">
        <v>148.40000000000001</v>
      </c>
      <c r="I195" s="249"/>
      <c r="J195" s="250">
        <f>ROUND(I195*H195,2)</f>
        <v>0</v>
      </c>
      <c r="K195" s="246" t="s">
        <v>140</v>
      </c>
      <c r="L195" s="251"/>
      <c r="M195" s="252" t="s">
        <v>21</v>
      </c>
      <c r="N195" s="253" t="s">
        <v>45</v>
      </c>
      <c r="O195" s="46"/>
      <c r="P195" s="229">
        <f>O195*H195</f>
        <v>0</v>
      </c>
      <c r="Q195" s="229">
        <v>0.00020000000000000001</v>
      </c>
      <c r="R195" s="229">
        <f>Q195*H195</f>
        <v>0.029680000000000002</v>
      </c>
      <c r="S195" s="229">
        <v>0</v>
      </c>
      <c r="T195" s="230">
        <f>S195*H195</f>
        <v>0</v>
      </c>
      <c r="AR195" s="23" t="s">
        <v>172</v>
      </c>
      <c r="AT195" s="23" t="s">
        <v>168</v>
      </c>
      <c r="AU195" s="23" t="s">
        <v>142</v>
      </c>
      <c r="AY195" s="23" t="s">
        <v>134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142</v>
      </c>
      <c r="BK195" s="231">
        <f>ROUND(I195*H195,2)</f>
        <v>0</v>
      </c>
      <c r="BL195" s="23" t="s">
        <v>141</v>
      </c>
      <c r="BM195" s="23" t="s">
        <v>319</v>
      </c>
    </row>
    <row r="196" s="11" customFormat="1">
      <c r="B196" s="232"/>
      <c r="C196" s="233"/>
      <c r="D196" s="234" t="s">
        <v>144</v>
      </c>
      <c r="E196" s="233"/>
      <c r="F196" s="236" t="s">
        <v>320</v>
      </c>
      <c r="G196" s="233"/>
      <c r="H196" s="237">
        <v>148.40000000000001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144</v>
      </c>
      <c r="AU196" s="243" t="s">
        <v>142</v>
      </c>
      <c r="AV196" s="11" t="s">
        <v>142</v>
      </c>
      <c r="AW196" s="11" t="s">
        <v>6</v>
      </c>
      <c r="AX196" s="11" t="s">
        <v>81</v>
      </c>
      <c r="AY196" s="243" t="s">
        <v>134</v>
      </c>
    </row>
    <row r="197" s="1" customFormat="1" ht="22.8" customHeight="1">
      <c r="B197" s="45"/>
      <c r="C197" s="220" t="s">
        <v>321</v>
      </c>
      <c r="D197" s="220" t="s">
        <v>136</v>
      </c>
      <c r="E197" s="221" t="s">
        <v>322</v>
      </c>
      <c r="F197" s="222" t="s">
        <v>323</v>
      </c>
      <c r="G197" s="223" t="s">
        <v>139</v>
      </c>
      <c r="H197" s="224">
        <v>790.53999999999996</v>
      </c>
      <c r="I197" s="225"/>
      <c r="J197" s="226">
        <f>ROUND(I197*H197,2)</f>
        <v>0</v>
      </c>
      <c r="K197" s="222" t="s">
        <v>140</v>
      </c>
      <c r="L197" s="71"/>
      <c r="M197" s="227" t="s">
        <v>21</v>
      </c>
      <c r="N197" s="228" t="s">
        <v>45</v>
      </c>
      <c r="O197" s="46"/>
      <c r="P197" s="229">
        <f>O197*H197</f>
        <v>0</v>
      </c>
      <c r="Q197" s="229">
        <v>0.01332</v>
      </c>
      <c r="R197" s="229">
        <f>Q197*H197</f>
        <v>10.529992800000001</v>
      </c>
      <c r="S197" s="229">
        <v>0</v>
      </c>
      <c r="T197" s="230">
        <f>S197*H197</f>
        <v>0</v>
      </c>
      <c r="AR197" s="23" t="s">
        <v>141</v>
      </c>
      <c r="AT197" s="23" t="s">
        <v>136</v>
      </c>
      <c r="AU197" s="23" t="s">
        <v>142</v>
      </c>
      <c r="AY197" s="23" t="s">
        <v>134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142</v>
      </c>
      <c r="BK197" s="231">
        <f>ROUND(I197*H197,2)</f>
        <v>0</v>
      </c>
      <c r="BL197" s="23" t="s">
        <v>141</v>
      </c>
      <c r="BM197" s="23" t="s">
        <v>324</v>
      </c>
    </row>
    <row r="198" s="12" customFormat="1">
      <c r="B198" s="254"/>
      <c r="C198" s="255"/>
      <c r="D198" s="234" t="s">
        <v>144</v>
      </c>
      <c r="E198" s="256" t="s">
        <v>21</v>
      </c>
      <c r="F198" s="257" t="s">
        <v>204</v>
      </c>
      <c r="G198" s="255"/>
      <c r="H198" s="256" t="s">
        <v>21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AT198" s="263" t="s">
        <v>144</v>
      </c>
      <c r="AU198" s="263" t="s">
        <v>142</v>
      </c>
      <c r="AV198" s="12" t="s">
        <v>81</v>
      </c>
      <c r="AW198" s="12" t="s">
        <v>36</v>
      </c>
      <c r="AX198" s="12" t="s">
        <v>73</v>
      </c>
      <c r="AY198" s="263" t="s">
        <v>134</v>
      </c>
    </row>
    <row r="199" s="11" customFormat="1">
      <c r="B199" s="232"/>
      <c r="C199" s="233"/>
      <c r="D199" s="234" t="s">
        <v>144</v>
      </c>
      <c r="E199" s="235" t="s">
        <v>21</v>
      </c>
      <c r="F199" s="236" t="s">
        <v>325</v>
      </c>
      <c r="G199" s="233"/>
      <c r="H199" s="237">
        <v>501.38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144</v>
      </c>
      <c r="AU199" s="243" t="s">
        <v>142</v>
      </c>
      <c r="AV199" s="11" t="s">
        <v>142</v>
      </c>
      <c r="AW199" s="11" t="s">
        <v>36</v>
      </c>
      <c r="AX199" s="11" t="s">
        <v>73</v>
      </c>
      <c r="AY199" s="243" t="s">
        <v>134</v>
      </c>
    </row>
    <row r="200" s="11" customFormat="1">
      <c r="B200" s="232"/>
      <c r="C200" s="233"/>
      <c r="D200" s="234" t="s">
        <v>144</v>
      </c>
      <c r="E200" s="235" t="s">
        <v>21</v>
      </c>
      <c r="F200" s="236" t="s">
        <v>326</v>
      </c>
      <c r="G200" s="233"/>
      <c r="H200" s="237">
        <v>-94.5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144</v>
      </c>
      <c r="AU200" s="243" t="s">
        <v>142</v>
      </c>
      <c r="AV200" s="11" t="s">
        <v>142</v>
      </c>
      <c r="AW200" s="11" t="s">
        <v>36</v>
      </c>
      <c r="AX200" s="11" t="s">
        <v>73</v>
      </c>
      <c r="AY200" s="243" t="s">
        <v>134</v>
      </c>
    </row>
    <row r="201" s="12" customFormat="1">
      <c r="B201" s="254"/>
      <c r="C201" s="255"/>
      <c r="D201" s="234" t="s">
        <v>144</v>
      </c>
      <c r="E201" s="256" t="s">
        <v>21</v>
      </c>
      <c r="F201" s="257" t="s">
        <v>216</v>
      </c>
      <c r="G201" s="255"/>
      <c r="H201" s="256" t="s">
        <v>21</v>
      </c>
      <c r="I201" s="258"/>
      <c r="J201" s="255"/>
      <c r="K201" s="255"/>
      <c r="L201" s="259"/>
      <c r="M201" s="260"/>
      <c r="N201" s="261"/>
      <c r="O201" s="261"/>
      <c r="P201" s="261"/>
      <c r="Q201" s="261"/>
      <c r="R201" s="261"/>
      <c r="S201" s="261"/>
      <c r="T201" s="262"/>
      <c r="AT201" s="263" t="s">
        <v>144</v>
      </c>
      <c r="AU201" s="263" t="s">
        <v>142</v>
      </c>
      <c r="AV201" s="12" t="s">
        <v>81</v>
      </c>
      <c r="AW201" s="12" t="s">
        <v>36</v>
      </c>
      <c r="AX201" s="12" t="s">
        <v>73</v>
      </c>
      <c r="AY201" s="263" t="s">
        <v>134</v>
      </c>
    </row>
    <row r="202" s="11" customFormat="1">
      <c r="B202" s="232"/>
      <c r="C202" s="233"/>
      <c r="D202" s="234" t="s">
        <v>144</v>
      </c>
      <c r="E202" s="235" t="s">
        <v>21</v>
      </c>
      <c r="F202" s="236" t="s">
        <v>325</v>
      </c>
      <c r="G202" s="233"/>
      <c r="H202" s="237">
        <v>501.38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144</v>
      </c>
      <c r="AU202" s="243" t="s">
        <v>142</v>
      </c>
      <c r="AV202" s="11" t="s">
        <v>142</v>
      </c>
      <c r="AW202" s="11" t="s">
        <v>36</v>
      </c>
      <c r="AX202" s="11" t="s">
        <v>73</v>
      </c>
      <c r="AY202" s="243" t="s">
        <v>134</v>
      </c>
    </row>
    <row r="203" s="11" customFormat="1">
      <c r="B203" s="232"/>
      <c r="C203" s="233"/>
      <c r="D203" s="234" t="s">
        <v>144</v>
      </c>
      <c r="E203" s="235" t="s">
        <v>21</v>
      </c>
      <c r="F203" s="236" t="s">
        <v>327</v>
      </c>
      <c r="G203" s="233"/>
      <c r="H203" s="237">
        <v>-117.72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144</v>
      </c>
      <c r="AU203" s="243" t="s">
        <v>142</v>
      </c>
      <c r="AV203" s="11" t="s">
        <v>142</v>
      </c>
      <c r="AW203" s="11" t="s">
        <v>36</v>
      </c>
      <c r="AX203" s="11" t="s">
        <v>73</v>
      </c>
      <c r="AY203" s="243" t="s">
        <v>134</v>
      </c>
    </row>
    <row r="204" s="13" customFormat="1">
      <c r="B204" s="264"/>
      <c r="C204" s="265"/>
      <c r="D204" s="234" t="s">
        <v>144</v>
      </c>
      <c r="E204" s="266" t="s">
        <v>21</v>
      </c>
      <c r="F204" s="267" t="s">
        <v>195</v>
      </c>
      <c r="G204" s="265"/>
      <c r="H204" s="268">
        <v>790.53999999999996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AT204" s="274" t="s">
        <v>144</v>
      </c>
      <c r="AU204" s="274" t="s">
        <v>142</v>
      </c>
      <c r="AV204" s="13" t="s">
        <v>141</v>
      </c>
      <c r="AW204" s="13" t="s">
        <v>36</v>
      </c>
      <c r="AX204" s="13" t="s">
        <v>81</v>
      </c>
      <c r="AY204" s="274" t="s">
        <v>134</v>
      </c>
    </row>
    <row r="205" s="1" customFormat="1" ht="22.8" customHeight="1">
      <c r="B205" s="45"/>
      <c r="C205" s="220" t="s">
        <v>328</v>
      </c>
      <c r="D205" s="220" t="s">
        <v>136</v>
      </c>
      <c r="E205" s="221" t="s">
        <v>329</v>
      </c>
      <c r="F205" s="222" t="s">
        <v>330</v>
      </c>
      <c r="G205" s="223" t="s">
        <v>139</v>
      </c>
      <c r="H205" s="224">
        <v>1097.163</v>
      </c>
      <c r="I205" s="225"/>
      <c r="J205" s="226">
        <f>ROUND(I205*H205,2)</f>
        <v>0</v>
      </c>
      <c r="K205" s="222" t="s">
        <v>140</v>
      </c>
      <c r="L205" s="71"/>
      <c r="M205" s="227" t="s">
        <v>21</v>
      </c>
      <c r="N205" s="228" t="s">
        <v>45</v>
      </c>
      <c r="O205" s="46"/>
      <c r="P205" s="229">
        <f>O205*H205</f>
        <v>0</v>
      </c>
      <c r="Q205" s="229">
        <v>0.0026800000000000001</v>
      </c>
      <c r="R205" s="229">
        <f>Q205*H205</f>
        <v>2.94039684</v>
      </c>
      <c r="S205" s="229">
        <v>0</v>
      </c>
      <c r="T205" s="230">
        <f>S205*H205</f>
        <v>0</v>
      </c>
      <c r="AR205" s="23" t="s">
        <v>141</v>
      </c>
      <c r="AT205" s="23" t="s">
        <v>136</v>
      </c>
      <c r="AU205" s="23" t="s">
        <v>142</v>
      </c>
      <c r="AY205" s="23" t="s">
        <v>134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23" t="s">
        <v>142</v>
      </c>
      <c r="BK205" s="231">
        <f>ROUND(I205*H205,2)</f>
        <v>0</v>
      </c>
      <c r="BL205" s="23" t="s">
        <v>141</v>
      </c>
      <c r="BM205" s="23" t="s">
        <v>331</v>
      </c>
    </row>
    <row r="206" s="12" customFormat="1">
      <c r="B206" s="254"/>
      <c r="C206" s="255"/>
      <c r="D206" s="234" t="s">
        <v>144</v>
      </c>
      <c r="E206" s="256" t="s">
        <v>21</v>
      </c>
      <c r="F206" s="257" t="s">
        <v>204</v>
      </c>
      <c r="G206" s="255"/>
      <c r="H206" s="256" t="s">
        <v>21</v>
      </c>
      <c r="I206" s="258"/>
      <c r="J206" s="255"/>
      <c r="K206" s="255"/>
      <c r="L206" s="259"/>
      <c r="M206" s="260"/>
      <c r="N206" s="261"/>
      <c r="O206" s="261"/>
      <c r="P206" s="261"/>
      <c r="Q206" s="261"/>
      <c r="R206" s="261"/>
      <c r="S206" s="261"/>
      <c r="T206" s="262"/>
      <c r="AT206" s="263" t="s">
        <v>144</v>
      </c>
      <c r="AU206" s="263" t="s">
        <v>142</v>
      </c>
      <c r="AV206" s="12" t="s">
        <v>81</v>
      </c>
      <c r="AW206" s="12" t="s">
        <v>36</v>
      </c>
      <c r="AX206" s="12" t="s">
        <v>73</v>
      </c>
      <c r="AY206" s="263" t="s">
        <v>134</v>
      </c>
    </row>
    <row r="207" s="11" customFormat="1">
      <c r="B207" s="232"/>
      <c r="C207" s="233"/>
      <c r="D207" s="234" t="s">
        <v>144</v>
      </c>
      <c r="E207" s="235" t="s">
        <v>21</v>
      </c>
      <c r="F207" s="236" t="s">
        <v>332</v>
      </c>
      <c r="G207" s="233"/>
      <c r="H207" s="237">
        <v>15.300000000000001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144</v>
      </c>
      <c r="AU207" s="243" t="s">
        <v>142</v>
      </c>
      <c r="AV207" s="11" t="s">
        <v>142</v>
      </c>
      <c r="AW207" s="11" t="s">
        <v>36</v>
      </c>
      <c r="AX207" s="11" t="s">
        <v>73</v>
      </c>
      <c r="AY207" s="243" t="s">
        <v>134</v>
      </c>
    </row>
    <row r="208" s="11" customFormat="1">
      <c r="B208" s="232"/>
      <c r="C208" s="233"/>
      <c r="D208" s="234" t="s">
        <v>144</v>
      </c>
      <c r="E208" s="235" t="s">
        <v>21</v>
      </c>
      <c r="F208" s="236" t="s">
        <v>333</v>
      </c>
      <c r="G208" s="233"/>
      <c r="H208" s="237">
        <v>337.44400000000002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144</v>
      </c>
      <c r="AU208" s="243" t="s">
        <v>142</v>
      </c>
      <c r="AV208" s="11" t="s">
        <v>142</v>
      </c>
      <c r="AW208" s="11" t="s">
        <v>36</v>
      </c>
      <c r="AX208" s="11" t="s">
        <v>73</v>
      </c>
      <c r="AY208" s="243" t="s">
        <v>134</v>
      </c>
    </row>
    <row r="209" s="11" customFormat="1">
      <c r="B209" s="232"/>
      <c r="C209" s="233"/>
      <c r="D209" s="234" t="s">
        <v>144</v>
      </c>
      <c r="E209" s="235" t="s">
        <v>21</v>
      </c>
      <c r="F209" s="236" t="s">
        <v>334</v>
      </c>
      <c r="G209" s="233"/>
      <c r="H209" s="237">
        <v>92.879999999999995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144</v>
      </c>
      <c r="AU209" s="243" t="s">
        <v>142</v>
      </c>
      <c r="AV209" s="11" t="s">
        <v>142</v>
      </c>
      <c r="AW209" s="11" t="s">
        <v>36</v>
      </c>
      <c r="AX209" s="11" t="s">
        <v>73</v>
      </c>
      <c r="AY209" s="243" t="s">
        <v>134</v>
      </c>
    </row>
    <row r="210" s="11" customFormat="1">
      <c r="B210" s="232"/>
      <c r="C210" s="233"/>
      <c r="D210" s="234" t="s">
        <v>144</v>
      </c>
      <c r="E210" s="235" t="s">
        <v>21</v>
      </c>
      <c r="F210" s="236" t="s">
        <v>335</v>
      </c>
      <c r="G210" s="233"/>
      <c r="H210" s="237">
        <v>19.399999999999999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144</v>
      </c>
      <c r="AU210" s="243" t="s">
        <v>142</v>
      </c>
      <c r="AV210" s="11" t="s">
        <v>142</v>
      </c>
      <c r="AW210" s="11" t="s">
        <v>36</v>
      </c>
      <c r="AX210" s="11" t="s">
        <v>73</v>
      </c>
      <c r="AY210" s="243" t="s">
        <v>134</v>
      </c>
    </row>
    <row r="211" s="12" customFormat="1">
      <c r="B211" s="254"/>
      <c r="C211" s="255"/>
      <c r="D211" s="234" t="s">
        <v>144</v>
      </c>
      <c r="E211" s="256" t="s">
        <v>21</v>
      </c>
      <c r="F211" s="257" t="s">
        <v>216</v>
      </c>
      <c r="G211" s="255"/>
      <c r="H211" s="256" t="s">
        <v>21</v>
      </c>
      <c r="I211" s="258"/>
      <c r="J211" s="255"/>
      <c r="K211" s="255"/>
      <c r="L211" s="259"/>
      <c r="M211" s="260"/>
      <c r="N211" s="261"/>
      <c r="O211" s="261"/>
      <c r="P211" s="261"/>
      <c r="Q211" s="261"/>
      <c r="R211" s="261"/>
      <c r="S211" s="261"/>
      <c r="T211" s="262"/>
      <c r="AT211" s="263" t="s">
        <v>144</v>
      </c>
      <c r="AU211" s="263" t="s">
        <v>142</v>
      </c>
      <c r="AV211" s="12" t="s">
        <v>81</v>
      </c>
      <c r="AW211" s="12" t="s">
        <v>36</v>
      </c>
      <c r="AX211" s="12" t="s">
        <v>73</v>
      </c>
      <c r="AY211" s="263" t="s">
        <v>134</v>
      </c>
    </row>
    <row r="212" s="11" customFormat="1">
      <c r="B212" s="232"/>
      <c r="C212" s="233"/>
      <c r="D212" s="234" t="s">
        <v>144</v>
      </c>
      <c r="E212" s="235" t="s">
        <v>21</v>
      </c>
      <c r="F212" s="236" t="s">
        <v>332</v>
      </c>
      <c r="G212" s="233"/>
      <c r="H212" s="237">
        <v>15.300000000000001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144</v>
      </c>
      <c r="AU212" s="243" t="s">
        <v>142</v>
      </c>
      <c r="AV212" s="11" t="s">
        <v>142</v>
      </c>
      <c r="AW212" s="11" t="s">
        <v>36</v>
      </c>
      <c r="AX212" s="11" t="s">
        <v>73</v>
      </c>
      <c r="AY212" s="243" t="s">
        <v>134</v>
      </c>
    </row>
    <row r="213" s="11" customFormat="1">
      <c r="B213" s="232"/>
      <c r="C213" s="233"/>
      <c r="D213" s="234" t="s">
        <v>144</v>
      </c>
      <c r="E213" s="235" t="s">
        <v>21</v>
      </c>
      <c r="F213" s="236" t="s">
        <v>336</v>
      </c>
      <c r="G213" s="233"/>
      <c r="H213" s="237">
        <v>350.13999999999999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144</v>
      </c>
      <c r="AU213" s="243" t="s">
        <v>142</v>
      </c>
      <c r="AV213" s="11" t="s">
        <v>142</v>
      </c>
      <c r="AW213" s="11" t="s">
        <v>36</v>
      </c>
      <c r="AX213" s="11" t="s">
        <v>73</v>
      </c>
      <c r="AY213" s="243" t="s">
        <v>134</v>
      </c>
    </row>
    <row r="214" s="11" customFormat="1">
      <c r="B214" s="232"/>
      <c r="C214" s="233"/>
      <c r="D214" s="234" t="s">
        <v>144</v>
      </c>
      <c r="E214" s="235" t="s">
        <v>21</v>
      </c>
      <c r="F214" s="236" t="s">
        <v>337</v>
      </c>
      <c r="G214" s="233"/>
      <c r="H214" s="237">
        <v>37.584000000000003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144</v>
      </c>
      <c r="AU214" s="243" t="s">
        <v>142</v>
      </c>
      <c r="AV214" s="11" t="s">
        <v>142</v>
      </c>
      <c r="AW214" s="11" t="s">
        <v>36</v>
      </c>
      <c r="AX214" s="11" t="s">
        <v>73</v>
      </c>
      <c r="AY214" s="243" t="s">
        <v>134</v>
      </c>
    </row>
    <row r="215" s="11" customFormat="1">
      <c r="B215" s="232"/>
      <c r="C215" s="233"/>
      <c r="D215" s="234" t="s">
        <v>144</v>
      </c>
      <c r="E215" s="235" t="s">
        <v>21</v>
      </c>
      <c r="F215" s="236" t="s">
        <v>335</v>
      </c>
      <c r="G215" s="233"/>
      <c r="H215" s="237">
        <v>19.399999999999999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144</v>
      </c>
      <c r="AU215" s="243" t="s">
        <v>142</v>
      </c>
      <c r="AV215" s="11" t="s">
        <v>142</v>
      </c>
      <c r="AW215" s="11" t="s">
        <v>36</v>
      </c>
      <c r="AX215" s="11" t="s">
        <v>73</v>
      </c>
      <c r="AY215" s="243" t="s">
        <v>134</v>
      </c>
    </row>
    <row r="216" s="12" customFormat="1">
      <c r="B216" s="254"/>
      <c r="C216" s="255"/>
      <c r="D216" s="234" t="s">
        <v>144</v>
      </c>
      <c r="E216" s="256" t="s">
        <v>21</v>
      </c>
      <c r="F216" s="257" t="s">
        <v>193</v>
      </c>
      <c r="G216" s="255"/>
      <c r="H216" s="256" t="s">
        <v>21</v>
      </c>
      <c r="I216" s="258"/>
      <c r="J216" s="255"/>
      <c r="K216" s="255"/>
      <c r="L216" s="259"/>
      <c r="M216" s="260"/>
      <c r="N216" s="261"/>
      <c r="O216" s="261"/>
      <c r="P216" s="261"/>
      <c r="Q216" s="261"/>
      <c r="R216" s="261"/>
      <c r="S216" s="261"/>
      <c r="T216" s="262"/>
      <c r="AT216" s="263" t="s">
        <v>144</v>
      </c>
      <c r="AU216" s="263" t="s">
        <v>142</v>
      </c>
      <c r="AV216" s="12" t="s">
        <v>81</v>
      </c>
      <c r="AW216" s="12" t="s">
        <v>36</v>
      </c>
      <c r="AX216" s="12" t="s">
        <v>73</v>
      </c>
      <c r="AY216" s="263" t="s">
        <v>134</v>
      </c>
    </row>
    <row r="217" s="11" customFormat="1">
      <c r="B217" s="232"/>
      <c r="C217" s="233"/>
      <c r="D217" s="234" t="s">
        <v>144</v>
      </c>
      <c r="E217" s="235" t="s">
        <v>21</v>
      </c>
      <c r="F217" s="236" t="s">
        <v>190</v>
      </c>
      <c r="G217" s="233"/>
      <c r="H217" s="237">
        <v>94.469999999999999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144</v>
      </c>
      <c r="AU217" s="243" t="s">
        <v>142</v>
      </c>
      <c r="AV217" s="11" t="s">
        <v>142</v>
      </c>
      <c r="AW217" s="11" t="s">
        <v>36</v>
      </c>
      <c r="AX217" s="11" t="s">
        <v>73</v>
      </c>
      <c r="AY217" s="243" t="s">
        <v>134</v>
      </c>
    </row>
    <row r="218" s="11" customFormat="1">
      <c r="B218" s="232"/>
      <c r="C218" s="233"/>
      <c r="D218" s="234" t="s">
        <v>144</v>
      </c>
      <c r="E218" s="235" t="s">
        <v>21</v>
      </c>
      <c r="F218" s="236" t="s">
        <v>194</v>
      </c>
      <c r="G218" s="233"/>
      <c r="H218" s="237">
        <v>4.8600000000000003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144</v>
      </c>
      <c r="AU218" s="243" t="s">
        <v>142</v>
      </c>
      <c r="AV218" s="11" t="s">
        <v>142</v>
      </c>
      <c r="AW218" s="11" t="s">
        <v>36</v>
      </c>
      <c r="AX218" s="11" t="s">
        <v>73</v>
      </c>
      <c r="AY218" s="243" t="s">
        <v>134</v>
      </c>
    </row>
    <row r="219" s="11" customFormat="1">
      <c r="B219" s="232"/>
      <c r="C219" s="233"/>
      <c r="D219" s="234" t="s">
        <v>144</v>
      </c>
      <c r="E219" s="235" t="s">
        <v>21</v>
      </c>
      <c r="F219" s="236" t="s">
        <v>192</v>
      </c>
      <c r="G219" s="233"/>
      <c r="H219" s="237">
        <v>3.8999999999999999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144</v>
      </c>
      <c r="AU219" s="243" t="s">
        <v>142</v>
      </c>
      <c r="AV219" s="11" t="s">
        <v>142</v>
      </c>
      <c r="AW219" s="11" t="s">
        <v>36</v>
      </c>
      <c r="AX219" s="11" t="s">
        <v>73</v>
      </c>
      <c r="AY219" s="243" t="s">
        <v>134</v>
      </c>
    </row>
    <row r="220" s="12" customFormat="1">
      <c r="B220" s="254"/>
      <c r="C220" s="255"/>
      <c r="D220" s="234" t="s">
        <v>144</v>
      </c>
      <c r="E220" s="256" t="s">
        <v>21</v>
      </c>
      <c r="F220" s="257" t="s">
        <v>189</v>
      </c>
      <c r="G220" s="255"/>
      <c r="H220" s="256" t="s">
        <v>21</v>
      </c>
      <c r="I220" s="258"/>
      <c r="J220" s="255"/>
      <c r="K220" s="255"/>
      <c r="L220" s="259"/>
      <c r="M220" s="260"/>
      <c r="N220" s="261"/>
      <c r="O220" s="261"/>
      <c r="P220" s="261"/>
      <c r="Q220" s="261"/>
      <c r="R220" s="261"/>
      <c r="S220" s="261"/>
      <c r="T220" s="262"/>
      <c r="AT220" s="263" t="s">
        <v>144</v>
      </c>
      <c r="AU220" s="263" t="s">
        <v>142</v>
      </c>
      <c r="AV220" s="12" t="s">
        <v>81</v>
      </c>
      <c r="AW220" s="12" t="s">
        <v>36</v>
      </c>
      <c r="AX220" s="12" t="s">
        <v>73</v>
      </c>
      <c r="AY220" s="263" t="s">
        <v>134</v>
      </c>
    </row>
    <row r="221" s="11" customFormat="1">
      <c r="B221" s="232"/>
      <c r="C221" s="233"/>
      <c r="D221" s="234" t="s">
        <v>144</v>
      </c>
      <c r="E221" s="235" t="s">
        <v>21</v>
      </c>
      <c r="F221" s="236" t="s">
        <v>338</v>
      </c>
      <c r="G221" s="233"/>
      <c r="H221" s="237">
        <v>98.489999999999995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144</v>
      </c>
      <c r="AU221" s="243" t="s">
        <v>142</v>
      </c>
      <c r="AV221" s="11" t="s">
        <v>142</v>
      </c>
      <c r="AW221" s="11" t="s">
        <v>36</v>
      </c>
      <c r="AX221" s="11" t="s">
        <v>73</v>
      </c>
      <c r="AY221" s="243" t="s">
        <v>134</v>
      </c>
    </row>
    <row r="222" s="11" customFormat="1">
      <c r="B222" s="232"/>
      <c r="C222" s="233"/>
      <c r="D222" s="234" t="s">
        <v>144</v>
      </c>
      <c r="E222" s="235" t="s">
        <v>21</v>
      </c>
      <c r="F222" s="236" t="s">
        <v>339</v>
      </c>
      <c r="G222" s="233"/>
      <c r="H222" s="237">
        <v>4.0949999999999998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144</v>
      </c>
      <c r="AU222" s="243" t="s">
        <v>142</v>
      </c>
      <c r="AV222" s="11" t="s">
        <v>142</v>
      </c>
      <c r="AW222" s="11" t="s">
        <v>36</v>
      </c>
      <c r="AX222" s="11" t="s">
        <v>73</v>
      </c>
      <c r="AY222" s="243" t="s">
        <v>134</v>
      </c>
    </row>
    <row r="223" s="11" customFormat="1">
      <c r="B223" s="232"/>
      <c r="C223" s="233"/>
      <c r="D223" s="234" t="s">
        <v>144</v>
      </c>
      <c r="E223" s="235" t="s">
        <v>21</v>
      </c>
      <c r="F223" s="236" t="s">
        <v>192</v>
      </c>
      <c r="G223" s="233"/>
      <c r="H223" s="237">
        <v>3.8999999999999999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144</v>
      </c>
      <c r="AU223" s="243" t="s">
        <v>142</v>
      </c>
      <c r="AV223" s="11" t="s">
        <v>142</v>
      </c>
      <c r="AW223" s="11" t="s">
        <v>36</v>
      </c>
      <c r="AX223" s="11" t="s">
        <v>73</v>
      </c>
      <c r="AY223" s="243" t="s">
        <v>134</v>
      </c>
    </row>
    <row r="224" s="13" customFormat="1">
      <c r="B224" s="264"/>
      <c r="C224" s="265"/>
      <c r="D224" s="234" t="s">
        <v>144</v>
      </c>
      <c r="E224" s="266" t="s">
        <v>21</v>
      </c>
      <c r="F224" s="267" t="s">
        <v>195</v>
      </c>
      <c r="G224" s="265"/>
      <c r="H224" s="268">
        <v>1097.163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AT224" s="274" t="s">
        <v>144</v>
      </c>
      <c r="AU224" s="274" t="s">
        <v>142</v>
      </c>
      <c r="AV224" s="13" t="s">
        <v>141</v>
      </c>
      <c r="AW224" s="13" t="s">
        <v>36</v>
      </c>
      <c r="AX224" s="13" t="s">
        <v>81</v>
      </c>
      <c r="AY224" s="274" t="s">
        <v>134</v>
      </c>
    </row>
    <row r="225" s="1" customFormat="1" ht="14.4" customHeight="1">
      <c r="B225" s="45"/>
      <c r="C225" s="220" t="s">
        <v>340</v>
      </c>
      <c r="D225" s="220" t="s">
        <v>136</v>
      </c>
      <c r="E225" s="221" t="s">
        <v>341</v>
      </c>
      <c r="F225" s="222" t="s">
        <v>342</v>
      </c>
      <c r="G225" s="223" t="s">
        <v>139</v>
      </c>
      <c r="H225" s="224">
        <v>32</v>
      </c>
      <c r="I225" s="225"/>
      <c r="J225" s="226">
        <f>ROUND(I225*H225,2)</f>
        <v>0</v>
      </c>
      <c r="K225" s="222" t="s">
        <v>140</v>
      </c>
      <c r="L225" s="71"/>
      <c r="M225" s="227" t="s">
        <v>21</v>
      </c>
      <c r="N225" s="228" t="s">
        <v>45</v>
      </c>
      <c r="O225" s="46"/>
      <c r="P225" s="229">
        <f>O225*H225</f>
        <v>0</v>
      </c>
      <c r="Q225" s="229">
        <v>0.00316</v>
      </c>
      <c r="R225" s="229">
        <f>Q225*H225</f>
        <v>0.10112</v>
      </c>
      <c r="S225" s="229">
        <v>0</v>
      </c>
      <c r="T225" s="230">
        <f>S225*H225</f>
        <v>0</v>
      </c>
      <c r="AR225" s="23" t="s">
        <v>141</v>
      </c>
      <c r="AT225" s="23" t="s">
        <v>136</v>
      </c>
      <c r="AU225" s="23" t="s">
        <v>142</v>
      </c>
      <c r="AY225" s="23" t="s">
        <v>134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142</v>
      </c>
      <c r="BK225" s="231">
        <f>ROUND(I225*H225,2)</f>
        <v>0</v>
      </c>
      <c r="BL225" s="23" t="s">
        <v>141</v>
      </c>
      <c r="BM225" s="23" t="s">
        <v>343</v>
      </c>
    </row>
    <row r="226" s="1" customFormat="1" ht="22.8" customHeight="1">
      <c r="B226" s="45"/>
      <c r="C226" s="220" t="s">
        <v>344</v>
      </c>
      <c r="D226" s="220" t="s">
        <v>136</v>
      </c>
      <c r="E226" s="221" t="s">
        <v>345</v>
      </c>
      <c r="F226" s="222" t="s">
        <v>346</v>
      </c>
      <c r="G226" s="223" t="s">
        <v>347</v>
      </c>
      <c r="H226" s="224">
        <v>10</v>
      </c>
      <c r="I226" s="225"/>
      <c r="J226" s="226">
        <f>ROUND(I226*H226,2)</f>
        <v>0</v>
      </c>
      <c r="K226" s="222" t="s">
        <v>21</v>
      </c>
      <c r="L226" s="71"/>
      <c r="M226" s="227" t="s">
        <v>21</v>
      </c>
      <c r="N226" s="228" t="s">
        <v>45</v>
      </c>
      <c r="O226" s="46"/>
      <c r="P226" s="229">
        <f>O226*H226</f>
        <v>0</v>
      </c>
      <c r="Q226" s="229">
        <v>0.00058</v>
      </c>
      <c r="R226" s="229">
        <f>Q226*H226</f>
        <v>0.0057999999999999996</v>
      </c>
      <c r="S226" s="229">
        <v>0</v>
      </c>
      <c r="T226" s="230">
        <f>S226*H226</f>
        <v>0</v>
      </c>
      <c r="AR226" s="23" t="s">
        <v>141</v>
      </c>
      <c r="AT226" s="23" t="s">
        <v>136</v>
      </c>
      <c r="AU226" s="23" t="s">
        <v>142</v>
      </c>
      <c r="AY226" s="23" t="s">
        <v>134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142</v>
      </c>
      <c r="BK226" s="231">
        <f>ROUND(I226*H226,2)</f>
        <v>0</v>
      </c>
      <c r="BL226" s="23" t="s">
        <v>141</v>
      </c>
      <c r="BM226" s="23" t="s">
        <v>348</v>
      </c>
    </row>
    <row r="227" s="1" customFormat="1" ht="14.4" customHeight="1">
      <c r="B227" s="45"/>
      <c r="C227" s="220" t="s">
        <v>349</v>
      </c>
      <c r="D227" s="220" t="s">
        <v>136</v>
      </c>
      <c r="E227" s="221" t="s">
        <v>350</v>
      </c>
      <c r="F227" s="222" t="s">
        <v>351</v>
      </c>
      <c r="G227" s="223" t="s">
        <v>347</v>
      </c>
      <c r="H227" s="224">
        <v>8</v>
      </c>
      <c r="I227" s="225"/>
      <c r="J227" s="226">
        <f>ROUND(I227*H227,2)</f>
        <v>0</v>
      </c>
      <c r="K227" s="222" t="s">
        <v>21</v>
      </c>
      <c r="L227" s="71"/>
      <c r="M227" s="227" t="s">
        <v>21</v>
      </c>
      <c r="N227" s="228" t="s">
        <v>45</v>
      </c>
      <c r="O227" s="46"/>
      <c r="P227" s="229">
        <f>O227*H227</f>
        <v>0</v>
      </c>
      <c r="Q227" s="229">
        <v>0.00058</v>
      </c>
      <c r="R227" s="229">
        <f>Q227*H227</f>
        <v>0.00464</v>
      </c>
      <c r="S227" s="229">
        <v>0</v>
      </c>
      <c r="T227" s="230">
        <f>S227*H227</f>
        <v>0</v>
      </c>
      <c r="AR227" s="23" t="s">
        <v>141</v>
      </c>
      <c r="AT227" s="23" t="s">
        <v>136</v>
      </c>
      <c r="AU227" s="23" t="s">
        <v>142</v>
      </c>
      <c r="AY227" s="23" t="s">
        <v>134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3" t="s">
        <v>142</v>
      </c>
      <c r="BK227" s="231">
        <f>ROUND(I227*H227,2)</f>
        <v>0</v>
      </c>
      <c r="BL227" s="23" t="s">
        <v>141</v>
      </c>
      <c r="BM227" s="23" t="s">
        <v>352</v>
      </c>
    </row>
    <row r="228" s="1" customFormat="1" ht="14.4" customHeight="1">
      <c r="B228" s="45"/>
      <c r="C228" s="220" t="s">
        <v>353</v>
      </c>
      <c r="D228" s="220" t="s">
        <v>136</v>
      </c>
      <c r="E228" s="221" t="s">
        <v>354</v>
      </c>
      <c r="F228" s="222" t="s">
        <v>355</v>
      </c>
      <c r="G228" s="223" t="s">
        <v>347</v>
      </c>
      <c r="H228" s="224">
        <v>5</v>
      </c>
      <c r="I228" s="225"/>
      <c r="J228" s="226">
        <f>ROUND(I228*H228,2)</f>
        <v>0</v>
      </c>
      <c r="K228" s="222" t="s">
        <v>21</v>
      </c>
      <c r="L228" s="71"/>
      <c r="M228" s="227" t="s">
        <v>21</v>
      </c>
      <c r="N228" s="228" t="s">
        <v>45</v>
      </c>
      <c r="O228" s="46"/>
      <c r="P228" s="229">
        <f>O228*H228</f>
        <v>0</v>
      </c>
      <c r="Q228" s="229">
        <v>0.00058</v>
      </c>
      <c r="R228" s="229">
        <f>Q228*H228</f>
        <v>0.0028999999999999998</v>
      </c>
      <c r="S228" s="229">
        <v>0</v>
      </c>
      <c r="T228" s="230">
        <f>S228*H228</f>
        <v>0</v>
      </c>
      <c r="AR228" s="23" t="s">
        <v>141</v>
      </c>
      <c r="AT228" s="23" t="s">
        <v>136</v>
      </c>
      <c r="AU228" s="23" t="s">
        <v>142</v>
      </c>
      <c r="AY228" s="23" t="s">
        <v>134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142</v>
      </c>
      <c r="BK228" s="231">
        <f>ROUND(I228*H228,2)</f>
        <v>0</v>
      </c>
      <c r="BL228" s="23" t="s">
        <v>141</v>
      </c>
      <c r="BM228" s="23" t="s">
        <v>356</v>
      </c>
    </row>
    <row r="229" s="1" customFormat="1" ht="14.4" customHeight="1">
      <c r="B229" s="45"/>
      <c r="C229" s="220" t="s">
        <v>357</v>
      </c>
      <c r="D229" s="220" t="s">
        <v>136</v>
      </c>
      <c r="E229" s="221" t="s">
        <v>358</v>
      </c>
      <c r="F229" s="222" t="s">
        <v>359</v>
      </c>
      <c r="G229" s="223" t="s">
        <v>238</v>
      </c>
      <c r="H229" s="224">
        <v>125.59999999999999</v>
      </c>
      <c r="I229" s="225"/>
      <c r="J229" s="226">
        <f>ROUND(I229*H229,2)</f>
        <v>0</v>
      </c>
      <c r="K229" s="222" t="s">
        <v>140</v>
      </c>
      <c r="L229" s="71"/>
      <c r="M229" s="227" t="s">
        <v>21</v>
      </c>
      <c r="N229" s="228" t="s">
        <v>45</v>
      </c>
      <c r="O229" s="46"/>
      <c r="P229" s="229">
        <f>O229*H229</f>
        <v>0</v>
      </c>
      <c r="Q229" s="229">
        <v>0.010319999999999999</v>
      </c>
      <c r="R229" s="229">
        <f>Q229*H229</f>
        <v>1.2961919999999998</v>
      </c>
      <c r="S229" s="229">
        <v>0</v>
      </c>
      <c r="T229" s="230">
        <f>S229*H229</f>
        <v>0</v>
      </c>
      <c r="AR229" s="23" t="s">
        <v>141</v>
      </c>
      <c r="AT229" s="23" t="s">
        <v>136</v>
      </c>
      <c r="AU229" s="23" t="s">
        <v>142</v>
      </c>
      <c r="AY229" s="23" t="s">
        <v>134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23" t="s">
        <v>142</v>
      </c>
      <c r="BK229" s="231">
        <f>ROUND(I229*H229,2)</f>
        <v>0</v>
      </c>
      <c r="BL229" s="23" t="s">
        <v>141</v>
      </c>
      <c r="BM229" s="23" t="s">
        <v>360</v>
      </c>
    </row>
    <row r="230" s="11" customFormat="1">
      <c r="B230" s="232"/>
      <c r="C230" s="233"/>
      <c r="D230" s="234" t="s">
        <v>144</v>
      </c>
      <c r="E230" s="235" t="s">
        <v>21</v>
      </c>
      <c r="F230" s="236" t="s">
        <v>361</v>
      </c>
      <c r="G230" s="233"/>
      <c r="H230" s="237">
        <v>125.59999999999999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144</v>
      </c>
      <c r="AU230" s="243" t="s">
        <v>142</v>
      </c>
      <c r="AV230" s="11" t="s">
        <v>142</v>
      </c>
      <c r="AW230" s="11" t="s">
        <v>36</v>
      </c>
      <c r="AX230" s="11" t="s">
        <v>81</v>
      </c>
      <c r="AY230" s="243" t="s">
        <v>134</v>
      </c>
    </row>
    <row r="231" s="1" customFormat="1" ht="22.8" customHeight="1">
      <c r="B231" s="45"/>
      <c r="C231" s="220" t="s">
        <v>362</v>
      </c>
      <c r="D231" s="220" t="s">
        <v>136</v>
      </c>
      <c r="E231" s="221" t="s">
        <v>363</v>
      </c>
      <c r="F231" s="222" t="s">
        <v>364</v>
      </c>
      <c r="G231" s="223" t="s">
        <v>139</v>
      </c>
      <c r="H231" s="224">
        <v>198.40000000000001</v>
      </c>
      <c r="I231" s="225"/>
      <c r="J231" s="226">
        <f>ROUND(I231*H231,2)</f>
        <v>0</v>
      </c>
      <c r="K231" s="222" t="s">
        <v>140</v>
      </c>
      <c r="L231" s="71"/>
      <c r="M231" s="227" t="s">
        <v>21</v>
      </c>
      <c r="N231" s="228" t="s">
        <v>45</v>
      </c>
      <c r="O231" s="46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AR231" s="23" t="s">
        <v>141</v>
      </c>
      <c r="AT231" s="23" t="s">
        <v>136</v>
      </c>
      <c r="AU231" s="23" t="s">
        <v>142</v>
      </c>
      <c r="AY231" s="23" t="s">
        <v>134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142</v>
      </c>
      <c r="BK231" s="231">
        <f>ROUND(I231*H231,2)</f>
        <v>0</v>
      </c>
      <c r="BL231" s="23" t="s">
        <v>141</v>
      </c>
      <c r="BM231" s="23" t="s">
        <v>365</v>
      </c>
    </row>
    <row r="232" s="12" customFormat="1">
      <c r="B232" s="254"/>
      <c r="C232" s="255"/>
      <c r="D232" s="234" t="s">
        <v>144</v>
      </c>
      <c r="E232" s="256" t="s">
        <v>21</v>
      </c>
      <c r="F232" s="257" t="s">
        <v>204</v>
      </c>
      <c r="G232" s="255"/>
      <c r="H232" s="256" t="s">
        <v>21</v>
      </c>
      <c r="I232" s="258"/>
      <c r="J232" s="255"/>
      <c r="K232" s="255"/>
      <c r="L232" s="259"/>
      <c r="M232" s="260"/>
      <c r="N232" s="261"/>
      <c r="O232" s="261"/>
      <c r="P232" s="261"/>
      <c r="Q232" s="261"/>
      <c r="R232" s="261"/>
      <c r="S232" s="261"/>
      <c r="T232" s="262"/>
      <c r="AT232" s="263" t="s">
        <v>144</v>
      </c>
      <c r="AU232" s="263" t="s">
        <v>142</v>
      </c>
      <c r="AV232" s="12" t="s">
        <v>81</v>
      </c>
      <c r="AW232" s="12" t="s">
        <v>36</v>
      </c>
      <c r="AX232" s="12" t="s">
        <v>73</v>
      </c>
      <c r="AY232" s="263" t="s">
        <v>134</v>
      </c>
    </row>
    <row r="233" s="11" customFormat="1">
      <c r="B233" s="232"/>
      <c r="C233" s="233"/>
      <c r="D233" s="234" t="s">
        <v>144</v>
      </c>
      <c r="E233" s="235" t="s">
        <v>21</v>
      </c>
      <c r="F233" s="236" t="s">
        <v>366</v>
      </c>
      <c r="G233" s="233"/>
      <c r="H233" s="237">
        <v>68.079999999999998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144</v>
      </c>
      <c r="AU233" s="243" t="s">
        <v>142</v>
      </c>
      <c r="AV233" s="11" t="s">
        <v>142</v>
      </c>
      <c r="AW233" s="11" t="s">
        <v>36</v>
      </c>
      <c r="AX233" s="11" t="s">
        <v>73</v>
      </c>
      <c r="AY233" s="243" t="s">
        <v>134</v>
      </c>
    </row>
    <row r="234" s="12" customFormat="1">
      <c r="B234" s="254"/>
      <c r="C234" s="255"/>
      <c r="D234" s="234" t="s">
        <v>144</v>
      </c>
      <c r="E234" s="256" t="s">
        <v>21</v>
      </c>
      <c r="F234" s="257" t="s">
        <v>216</v>
      </c>
      <c r="G234" s="255"/>
      <c r="H234" s="256" t="s">
        <v>21</v>
      </c>
      <c r="I234" s="258"/>
      <c r="J234" s="255"/>
      <c r="K234" s="255"/>
      <c r="L234" s="259"/>
      <c r="M234" s="260"/>
      <c r="N234" s="261"/>
      <c r="O234" s="261"/>
      <c r="P234" s="261"/>
      <c r="Q234" s="261"/>
      <c r="R234" s="261"/>
      <c r="S234" s="261"/>
      <c r="T234" s="262"/>
      <c r="AT234" s="263" t="s">
        <v>144</v>
      </c>
      <c r="AU234" s="263" t="s">
        <v>142</v>
      </c>
      <c r="AV234" s="12" t="s">
        <v>81</v>
      </c>
      <c r="AW234" s="12" t="s">
        <v>36</v>
      </c>
      <c r="AX234" s="12" t="s">
        <v>73</v>
      </c>
      <c r="AY234" s="263" t="s">
        <v>134</v>
      </c>
    </row>
    <row r="235" s="11" customFormat="1">
      <c r="B235" s="232"/>
      <c r="C235" s="233"/>
      <c r="D235" s="234" t="s">
        <v>144</v>
      </c>
      <c r="E235" s="235" t="s">
        <v>21</v>
      </c>
      <c r="F235" s="236" t="s">
        <v>367</v>
      </c>
      <c r="G235" s="233"/>
      <c r="H235" s="237">
        <v>117.72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144</v>
      </c>
      <c r="AU235" s="243" t="s">
        <v>142</v>
      </c>
      <c r="AV235" s="11" t="s">
        <v>142</v>
      </c>
      <c r="AW235" s="11" t="s">
        <v>36</v>
      </c>
      <c r="AX235" s="11" t="s">
        <v>73</v>
      </c>
      <c r="AY235" s="243" t="s">
        <v>134</v>
      </c>
    </row>
    <row r="236" s="12" customFormat="1">
      <c r="B236" s="254"/>
      <c r="C236" s="255"/>
      <c r="D236" s="234" t="s">
        <v>144</v>
      </c>
      <c r="E236" s="256" t="s">
        <v>21</v>
      </c>
      <c r="F236" s="257" t="s">
        <v>193</v>
      </c>
      <c r="G236" s="255"/>
      <c r="H236" s="256" t="s">
        <v>21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AT236" s="263" t="s">
        <v>144</v>
      </c>
      <c r="AU236" s="263" t="s">
        <v>142</v>
      </c>
      <c r="AV236" s="12" t="s">
        <v>81</v>
      </c>
      <c r="AW236" s="12" t="s">
        <v>36</v>
      </c>
      <c r="AX236" s="12" t="s">
        <v>73</v>
      </c>
      <c r="AY236" s="263" t="s">
        <v>134</v>
      </c>
    </row>
    <row r="237" s="11" customFormat="1">
      <c r="B237" s="232"/>
      <c r="C237" s="233"/>
      <c r="D237" s="234" t="s">
        <v>144</v>
      </c>
      <c r="E237" s="235" t="s">
        <v>21</v>
      </c>
      <c r="F237" s="236" t="s">
        <v>368</v>
      </c>
      <c r="G237" s="233"/>
      <c r="H237" s="237">
        <v>5.4000000000000004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144</v>
      </c>
      <c r="AU237" s="243" t="s">
        <v>142</v>
      </c>
      <c r="AV237" s="11" t="s">
        <v>142</v>
      </c>
      <c r="AW237" s="11" t="s">
        <v>36</v>
      </c>
      <c r="AX237" s="11" t="s">
        <v>73</v>
      </c>
      <c r="AY237" s="243" t="s">
        <v>134</v>
      </c>
    </row>
    <row r="238" s="12" customFormat="1">
      <c r="B238" s="254"/>
      <c r="C238" s="255"/>
      <c r="D238" s="234" t="s">
        <v>144</v>
      </c>
      <c r="E238" s="256" t="s">
        <v>21</v>
      </c>
      <c r="F238" s="257" t="s">
        <v>189</v>
      </c>
      <c r="G238" s="255"/>
      <c r="H238" s="256" t="s">
        <v>21</v>
      </c>
      <c r="I238" s="258"/>
      <c r="J238" s="255"/>
      <c r="K238" s="255"/>
      <c r="L238" s="259"/>
      <c r="M238" s="260"/>
      <c r="N238" s="261"/>
      <c r="O238" s="261"/>
      <c r="P238" s="261"/>
      <c r="Q238" s="261"/>
      <c r="R238" s="261"/>
      <c r="S238" s="261"/>
      <c r="T238" s="262"/>
      <c r="AT238" s="263" t="s">
        <v>144</v>
      </c>
      <c r="AU238" s="263" t="s">
        <v>142</v>
      </c>
      <c r="AV238" s="12" t="s">
        <v>81</v>
      </c>
      <c r="AW238" s="12" t="s">
        <v>36</v>
      </c>
      <c r="AX238" s="12" t="s">
        <v>73</v>
      </c>
      <c r="AY238" s="263" t="s">
        <v>134</v>
      </c>
    </row>
    <row r="239" s="11" customFormat="1">
      <c r="B239" s="232"/>
      <c r="C239" s="233"/>
      <c r="D239" s="234" t="s">
        <v>144</v>
      </c>
      <c r="E239" s="235" t="s">
        <v>21</v>
      </c>
      <c r="F239" s="236" t="s">
        <v>369</v>
      </c>
      <c r="G239" s="233"/>
      <c r="H239" s="237">
        <v>7.2000000000000002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144</v>
      </c>
      <c r="AU239" s="243" t="s">
        <v>142</v>
      </c>
      <c r="AV239" s="11" t="s">
        <v>142</v>
      </c>
      <c r="AW239" s="11" t="s">
        <v>36</v>
      </c>
      <c r="AX239" s="11" t="s">
        <v>73</v>
      </c>
      <c r="AY239" s="243" t="s">
        <v>134</v>
      </c>
    </row>
    <row r="240" s="13" customFormat="1">
      <c r="B240" s="264"/>
      <c r="C240" s="265"/>
      <c r="D240" s="234" t="s">
        <v>144</v>
      </c>
      <c r="E240" s="266" t="s">
        <v>21</v>
      </c>
      <c r="F240" s="267" t="s">
        <v>195</v>
      </c>
      <c r="G240" s="265"/>
      <c r="H240" s="268">
        <v>198.40000000000001</v>
      </c>
      <c r="I240" s="269"/>
      <c r="J240" s="265"/>
      <c r="K240" s="265"/>
      <c r="L240" s="270"/>
      <c r="M240" s="271"/>
      <c r="N240" s="272"/>
      <c r="O240" s="272"/>
      <c r="P240" s="272"/>
      <c r="Q240" s="272"/>
      <c r="R240" s="272"/>
      <c r="S240" s="272"/>
      <c r="T240" s="273"/>
      <c r="AT240" s="274" t="s">
        <v>144</v>
      </c>
      <c r="AU240" s="274" t="s">
        <v>142</v>
      </c>
      <c r="AV240" s="13" t="s">
        <v>141</v>
      </c>
      <c r="AW240" s="13" t="s">
        <v>36</v>
      </c>
      <c r="AX240" s="13" t="s">
        <v>81</v>
      </c>
      <c r="AY240" s="274" t="s">
        <v>134</v>
      </c>
    </row>
    <row r="241" s="1" customFormat="1" ht="14.4" customHeight="1">
      <c r="B241" s="45"/>
      <c r="C241" s="220" t="s">
        <v>370</v>
      </c>
      <c r="D241" s="220" t="s">
        <v>136</v>
      </c>
      <c r="E241" s="221" t="s">
        <v>371</v>
      </c>
      <c r="F241" s="222" t="s">
        <v>372</v>
      </c>
      <c r="G241" s="223" t="s">
        <v>139</v>
      </c>
      <c r="H241" s="224">
        <v>1170.3</v>
      </c>
      <c r="I241" s="225"/>
      <c r="J241" s="226">
        <f>ROUND(I241*H241,2)</f>
        <v>0</v>
      </c>
      <c r="K241" s="222" t="s">
        <v>140</v>
      </c>
      <c r="L241" s="71"/>
      <c r="M241" s="227" t="s">
        <v>21</v>
      </c>
      <c r="N241" s="228" t="s">
        <v>45</v>
      </c>
      <c r="O241" s="46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3" t="s">
        <v>141</v>
      </c>
      <c r="AT241" s="23" t="s">
        <v>136</v>
      </c>
      <c r="AU241" s="23" t="s">
        <v>142</v>
      </c>
      <c r="AY241" s="23" t="s">
        <v>134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23" t="s">
        <v>142</v>
      </c>
      <c r="BK241" s="231">
        <f>ROUND(I241*H241,2)</f>
        <v>0</v>
      </c>
      <c r="BL241" s="23" t="s">
        <v>141</v>
      </c>
      <c r="BM241" s="23" t="s">
        <v>373</v>
      </c>
    </row>
    <row r="242" s="11" customFormat="1">
      <c r="B242" s="232"/>
      <c r="C242" s="233"/>
      <c r="D242" s="234" t="s">
        <v>144</v>
      </c>
      <c r="E242" s="235" t="s">
        <v>21</v>
      </c>
      <c r="F242" s="236" t="s">
        <v>374</v>
      </c>
      <c r="G242" s="233"/>
      <c r="H242" s="237">
        <v>1170.3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144</v>
      </c>
      <c r="AU242" s="243" t="s">
        <v>142</v>
      </c>
      <c r="AV242" s="11" t="s">
        <v>142</v>
      </c>
      <c r="AW242" s="11" t="s">
        <v>36</v>
      </c>
      <c r="AX242" s="11" t="s">
        <v>81</v>
      </c>
      <c r="AY242" s="243" t="s">
        <v>134</v>
      </c>
    </row>
    <row r="243" s="10" customFormat="1" ht="29.88" customHeight="1">
      <c r="B243" s="204"/>
      <c r="C243" s="205"/>
      <c r="D243" s="206" t="s">
        <v>72</v>
      </c>
      <c r="E243" s="218" t="s">
        <v>179</v>
      </c>
      <c r="F243" s="218" t="s">
        <v>375</v>
      </c>
      <c r="G243" s="205"/>
      <c r="H243" s="205"/>
      <c r="I243" s="208"/>
      <c r="J243" s="219">
        <f>BK243</f>
        <v>0</v>
      </c>
      <c r="K243" s="205"/>
      <c r="L243" s="210"/>
      <c r="M243" s="211"/>
      <c r="N243" s="212"/>
      <c r="O243" s="212"/>
      <c r="P243" s="213">
        <f>SUM(P244:P284)</f>
        <v>0</v>
      </c>
      <c r="Q243" s="212"/>
      <c r="R243" s="213">
        <f>SUM(R244:R284)</f>
        <v>1.3929327999999999</v>
      </c>
      <c r="S243" s="212"/>
      <c r="T243" s="214">
        <f>SUM(T244:T284)</f>
        <v>3.0751920000000004</v>
      </c>
      <c r="AR243" s="215" t="s">
        <v>81</v>
      </c>
      <c r="AT243" s="216" t="s">
        <v>72</v>
      </c>
      <c r="AU243" s="216" t="s">
        <v>81</v>
      </c>
      <c r="AY243" s="215" t="s">
        <v>134</v>
      </c>
      <c r="BK243" s="217">
        <f>SUM(BK244:BK284)</f>
        <v>0</v>
      </c>
    </row>
    <row r="244" s="1" customFormat="1" ht="22.8" customHeight="1">
      <c r="B244" s="45"/>
      <c r="C244" s="220" t="s">
        <v>376</v>
      </c>
      <c r="D244" s="220" t="s">
        <v>136</v>
      </c>
      <c r="E244" s="221" t="s">
        <v>377</v>
      </c>
      <c r="F244" s="222" t="s">
        <v>378</v>
      </c>
      <c r="G244" s="223" t="s">
        <v>139</v>
      </c>
      <c r="H244" s="224">
        <v>1490.3599999999999</v>
      </c>
      <c r="I244" s="225"/>
      <c r="J244" s="226">
        <f>ROUND(I244*H244,2)</f>
        <v>0</v>
      </c>
      <c r="K244" s="222" t="s">
        <v>140</v>
      </c>
      <c r="L244" s="71"/>
      <c r="M244" s="227" t="s">
        <v>21</v>
      </c>
      <c r="N244" s="228" t="s">
        <v>45</v>
      </c>
      <c r="O244" s="46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AR244" s="23" t="s">
        <v>141</v>
      </c>
      <c r="AT244" s="23" t="s">
        <v>136</v>
      </c>
      <c r="AU244" s="23" t="s">
        <v>142</v>
      </c>
      <c r="AY244" s="23" t="s">
        <v>134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23" t="s">
        <v>142</v>
      </c>
      <c r="BK244" s="231">
        <f>ROUND(I244*H244,2)</f>
        <v>0</v>
      </c>
      <c r="BL244" s="23" t="s">
        <v>141</v>
      </c>
      <c r="BM244" s="23" t="s">
        <v>379</v>
      </c>
    </row>
    <row r="245" s="11" customFormat="1">
      <c r="B245" s="232"/>
      <c r="C245" s="233"/>
      <c r="D245" s="234" t="s">
        <v>144</v>
      </c>
      <c r="E245" s="235" t="s">
        <v>21</v>
      </c>
      <c r="F245" s="236" t="s">
        <v>380</v>
      </c>
      <c r="G245" s="233"/>
      <c r="H245" s="237">
        <v>1183.4000000000001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144</v>
      </c>
      <c r="AU245" s="243" t="s">
        <v>142</v>
      </c>
      <c r="AV245" s="11" t="s">
        <v>142</v>
      </c>
      <c r="AW245" s="11" t="s">
        <v>36</v>
      </c>
      <c r="AX245" s="11" t="s">
        <v>73</v>
      </c>
      <c r="AY245" s="243" t="s">
        <v>134</v>
      </c>
    </row>
    <row r="246" s="11" customFormat="1">
      <c r="B246" s="232"/>
      <c r="C246" s="233"/>
      <c r="D246" s="234" t="s">
        <v>144</v>
      </c>
      <c r="E246" s="235" t="s">
        <v>21</v>
      </c>
      <c r="F246" s="236" t="s">
        <v>381</v>
      </c>
      <c r="G246" s="233"/>
      <c r="H246" s="237">
        <v>155.68000000000001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144</v>
      </c>
      <c r="AU246" s="243" t="s">
        <v>142</v>
      </c>
      <c r="AV246" s="11" t="s">
        <v>142</v>
      </c>
      <c r="AW246" s="11" t="s">
        <v>36</v>
      </c>
      <c r="AX246" s="11" t="s">
        <v>73</v>
      </c>
      <c r="AY246" s="243" t="s">
        <v>134</v>
      </c>
    </row>
    <row r="247" s="11" customFormat="1">
      <c r="B247" s="232"/>
      <c r="C247" s="233"/>
      <c r="D247" s="234" t="s">
        <v>144</v>
      </c>
      <c r="E247" s="235" t="s">
        <v>21</v>
      </c>
      <c r="F247" s="236" t="s">
        <v>382</v>
      </c>
      <c r="G247" s="233"/>
      <c r="H247" s="237">
        <v>151.28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144</v>
      </c>
      <c r="AU247" s="243" t="s">
        <v>142</v>
      </c>
      <c r="AV247" s="11" t="s">
        <v>142</v>
      </c>
      <c r="AW247" s="11" t="s">
        <v>36</v>
      </c>
      <c r="AX247" s="11" t="s">
        <v>73</v>
      </c>
      <c r="AY247" s="243" t="s">
        <v>134</v>
      </c>
    </row>
    <row r="248" s="13" customFormat="1">
      <c r="B248" s="264"/>
      <c r="C248" s="265"/>
      <c r="D248" s="234" t="s">
        <v>144</v>
      </c>
      <c r="E248" s="266" t="s">
        <v>21</v>
      </c>
      <c r="F248" s="267" t="s">
        <v>195</v>
      </c>
      <c r="G248" s="265"/>
      <c r="H248" s="268">
        <v>1490.3599999999999</v>
      </c>
      <c r="I248" s="269"/>
      <c r="J248" s="265"/>
      <c r="K248" s="265"/>
      <c r="L248" s="270"/>
      <c r="M248" s="271"/>
      <c r="N248" s="272"/>
      <c r="O248" s="272"/>
      <c r="P248" s="272"/>
      <c r="Q248" s="272"/>
      <c r="R248" s="272"/>
      <c r="S248" s="272"/>
      <c r="T248" s="273"/>
      <c r="AT248" s="274" t="s">
        <v>144</v>
      </c>
      <c r="AU248" s="274" t="s">
        <v>142</v>
      </c>
      <c r="AV248" s="13" t="s">
        <v>141</v>
      </c>
      <c r="AW248" s="13" t="s">
        <v>36</v>
      </c>
      <c r="AX248" s="13" t="s">
        <v>81</v>
      </c>
      <c r="AY248" s="274" t="s">
        <v>134</v>
      </c>
    </row>
    <row r="249" s="1" customFormat="1" ht="22.8" customHeight="1">
      <c r="B249" s="45"/>
      <c r="C249" s="220" t="s">
        <v>281</v>
      </c>
      <c r="D249" s="220" t="s">
        <v>136</v>
      </c>
      <c r="E249" s="221" t="s">
        <v>383</v>
      </c>
      <c r="F249" s="222" t="s">
        <v>384</v>
      </c>
      <c r="G249" s="223" t="s">
        <v>139</v>
      </c>
      <c r="H249" s="224">
        <v>89421.600000000006</v>
      </c>
      <c r="I249" s="225"/>
      <c r="J249" s="226">
        <f>ROUND(I249*H249,2)</f>
        <v>0</v>
      </c>
      <c r="K249" s="222" t="s">
        <v>140</v>
      </c>
      <c r="L249" s="71"/>
      <c r="M249" s="227" t="s">
        <v>21</v>
      </c>
      <c r="N249" s="228" t="s">
        <v>45</v>
      </c>
      <c r="O249" s="4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" t="s">
        <v>141</v>
      </c>
      <c r="AT249" s="23" t="s">
        <v>136</v>
      </c>
      <c r="AU249" s="23" t="s">
        <v>142</v>
      </c>
      <c r="AY249" s="23" t="s">
        <v>134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142</v>
      </c>
      <c r="BK249" s="231">
        <f>ROUND(I249*H249,2)</f>
        <v>0</v>
      </c>
      <c r="BL249" s="23" t="s">
        <v>141</v>
      </c>
      <c r="BM249" s="23" t="s">
        <v>385</v>
      </c>
    </row>
    <row r="250" s="11" customFormat="1">
      <c r="B250" s="232"/>
      <c r="C250" s="233"/>
      <c r="D250" s="234" t="s">
        <v>144</v>
      </c>
      <c r="E250" s="233"/>
      <c r="F250" s="236" t="s">
        <v>386</v>
      </c>
      <c r="G250" s="233"/>
      <c r="H250" s="237">
        <v>89421.600000000006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144</v>
      </c>
      <c r="AU250" s="243" t="s">
        <v>142</v>
      </c>
      <c r="AV250" s="11" t="s">
        <v>142</v>
      </c>
      <c r="AW250" s="11" t="s">
        <v>6</v>
      </c>
      <c r="AX250" s="11" t="s">
        <v>81</v>
      </c>
      <c r="AY250" s="243" t="s">
        <v>134</v>
      </c>
    </row>
    <row r="251" s="1" customFormat="1" ht="22.8" customHeight="1">
      <c r="B251" s="45"/>
      <c r="C251" s="220" t="s">
        <v>387</v>
      </c>
      <c r="D251" s="220" t="s">
        <v>136</v>
      </c>
      <c r="E251" s="221" t="s">
        <v>388</v>
      </c>
      <c r="F251" s="222" t="s">
        <v>389</v>
      </c>
      <c r="G251" s="223" t="s">
        <v>139</v>
      </c>
      <c r="H251" s="224">
        <v>1490.3599999999999</v>
      </c>
      <c r="I251" s="225"/>
      <c r="J251" s="226">
        <f>ROUND(I251*H251,2)</f>
        <v>0</v>
      </c>
      <c r="K251" s="222" t="s">
        <v>140</v>
      </c>
      <c r="L251" s="71"/>
      <c r="M251" s="227" t="s">
        <v>21</v>
      </c>
      <c r="N251" s="228" t="s">
        <v>45</v>
      </c>
      <c r="O251" s="46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AR251" s="23" t="s">
        <v>141</v>
      </c>
      <c r="AT251" s="23" t="s">
        <v>136</v>
      </c>
      <c r="AU251" s="23" t="s">
        <v>142</v>
      </c>
      <c r="AY251" s="23" t="s">
        <v>134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23" t="s">
        <v>142</v>
      </c>
      <c r="BK251" s="231">
        <f>ROUND(I251*H251,2)</f>
        <v>0</v>
      </c>
      <c r="BL251" s="23" t="s">
        <v>141</v>
      </c>
      <c r="BM251" s="23" t="s">
        <v>390</v>
      </c>
    </row>
    <row r="252" s="1" customFormat="1" ht="14.4" customHeight="1">
      <c r="B252" s="45"/>
      <c r="C252" s="220" t="s">
        <v>391</v>
      </c>
      <c r="D252" s="220" t="s">
        <v>136</v>
      </c>
      <c r="E252" s="221" t="s">
        <v>392</v>
      </c>
      <c r="F252" s="222" t="s">
        <v>393</v>
      </c>
      <c r="G252" s="223" t="s">
        <v>139</v>
      </c>
      <c r="H252" s="224">
        <v>1788</v>
      </c>
      <c r="I252" s="225"/>
      <c r="J252" s="226">
        <f>ROUND(I252*H252,2)</f>
        <v>0</v>
      </c>
      <c r="K252" s="222" t="s">
        <v>140</v>
      </c>
      <c r="L252" s="71"/>
      <c r="M252" s="227" t="s">
        <v>21</v>
      </c>
      <c r="N252" s="228" t="s">
        <v>45</v>
      </c>
      <c r="O252" s="46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AR252" s="23" t="s">
        <v>141</v>
      </c>
      <c r="AT252" s="23" t="s">
        <v>136</v>
      </c>
      <c r="AU252" s="23" t="s">
        <v>142</v>
      </c>
      <c r="AY252" s="23" t="s">
        <v>134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23" t="s">
        <v>142</v>
      </c>
      <c r="BK252" s="231">
        <f>ROUND(I252*H252,2)</f>
        <v>0</v>
      </c>
      <c r="BL252" s="23" t="s">
        <v>141</v>
      </c>
      <c r="BM252" s="23" t="s">
        <v>394</v>
      </c>
    </row>
    <row r="253" s="11" customFormat="1">
      <c r="B253" s="232"/>
      <c r="C253" s="233"/>
      <c r="D253" s="234" t="s">
        <v>144</v>
      </c>
      <c r="E253" s="235" t="s">
        <v>21</v>
      </c>
      <c r="F253" s="236" t="s">
        <v>395</v>
      </c>
      <c r="G253" s="233"/>
      <c r="H253" s="237">
        <v>1788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144</v>
      </c>
      <c r="AU253" s="243" t="s">
        <v>142</v>
      </c>
      <c r="AV253" s="11" t="s">
        <v>142</v>
      </c>
      <c r="AW253" s="11" t="s">
        <v>36</v>
      </c>
      <c r="AX253" s="11" t="s">
        <v>81</v>
      </c>
      <c r="AY253" s="243" t="s">
        <v>134</v>
      </c>
    </row>
    <row r="254" s="1" customFormat="1" ht="14.4" customHeight="1">
      <c r="B254" s="45"/>
      <c r="C254" s="220" t="s">
        <v>396</v>
      </c>
      <c r="D254" s="220" t="s">
        <v>136</v>
      </c>
      <c r="E254" s="221" t="s">
        <v>397</v>
      </c>
      <c r="F254" s="222" t="s">
        <v>398</v>
      </c>
      <c r="G254" s="223" t="s">
        <v>139</v>
      </c>
      <c r="H254" s="224">
        <v>107280</v>
      </c>
      <c r="I254" s="225"/>
      <c r="J254" s="226">
        <f>ROUND(I254*H254,2)</f>
        <v>0</v>
      </c>
      <c r="K254" s="222" t="s">
        <v>140</v>
      </c>
      <c r="L254" s="71"/>
      <c r="M254" s="227" t="s">
        <v>21</v>
      </c>
      <c r="N254" s="228" t="s">
        <v>45</v>
      </c>
      <c r="O254" s="46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" t="s">
        <v>141</v>
      </c>
      <c r="AT254" s="23" t="s">
        <v>136</v>
      </c>
      <c r="AU254" s="23" t="s">
        <v>142</v>
      </c>
      <c r="AY254" s="23" t="s">
        <v>134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142</v>
      </c>
      <c r="BK254" s="231">
        <f>ROUND(I254*H254,2)</f>
        <v>0</v>
      </c>
      <c r="BL254" s="23" t="s">
        <v>141</v>
      </c>
      <c r="BM254" s="23" t="s">
        <v>399</v>
      </c>
    </row>
    <row r="255" s="11" customFormat="1">
      <c r="B255" s="232"/>
      <c r="C255" s="233"/>
      <c r="D255" s="234" t="s">
        <v>144</v>
      </c>
      <c r="E255" s="233"/>
      <c r="F255" s="236" t="s">
        <v>400</v>
      </c>
      <c r="G255" s="233"/>
      <c r="H255" s="237">
        <v>107280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144</v>
      </c>
      <c r="AU255" s="243" t="s">
        <v>142</v>
      </c>
      <c r="AV255" s="11" t="s">
        <v>142</v>
      </c>
      <c r="AW255" s="11" t="s">
        <v>6</v>
      </c>
      <c r="AX255" s="11" t="s">
        <v>81</v>
      </c>
      <c r="AY255" s="243" t="s">
        <v>134</v>
      </c>
    </row>
    <row r="256" s="1" customFormat="1" ht="14.4" customHeight="1">
      <c r="B256" s="45"/>
      <c r="C256" s="220" t="s">
        <v>401</v>
      </c>
      <c r="D256" s="220" t="s">
        <v>136</v>
      </c>
      <c r="E256" s="221" t="s">
        <v>402</v>
      </c>
      <c r="F256" s="222" t="s">
        <v>403</v>
      </c>
      <c r="G256" s="223" t="s">
        <v>139</v>
      </c>
      <c r="H256" s="224">
        <v>1788</v>
      </c>
      <c r="I256" s="225"/>
      <c r="J256" s="226">
        <f>ROUND(I256*H256,2)</f>
        <v>0</v>
      </c>
      <c r="K256" s="222" t="s">
        <v>140</v>
      </c>
      <c r="L256" s="71"/>
      <c r="M256" s="227" t="s">
        <v>21</v>
      </c>
      <c r="N256" s="228" t="s">
        <v>45</v>
      </c>
      <c r="O256" s="46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AR256" s="23" t="s">
        <v>141</v>
      </c>
      <c r="AT256" s="23" t="s">
        <v>136</v>
      </c>
      <c r="AU256" s="23" t="s">
        <v>142</v>
      </c>
      <c r="AY256" s="23" t="s">
        <v>134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23" t="s">
        <v>142</v>
      </c>
      <c r="BK256" s="231">
        <f>ROUND(I256*H256,2)</f>
        <v>0</v>
      </c>
      <c r="BL256" s="23" t="s">
        <v>141</v>
      </c>
      <c r="BM256" s="23" t="s">
        <v>404</v>
      </c>
    </row>
    <row r="257" s="1" customFormat="1" ht="14.4" customHeight="1">
      <c r="B257" s="45"/>
      <c r="C257" s="220" t="s">
        <v>405</v>
      </c>
      <c r="D257" s="220" t="s">
        <v>136</v>
      </c>
      <c r="E257" s="221" t="s">
        <v>406</v>
      </c>
      <c r="F257" s="222" t="s">
        <v>407</v>
      </c>
      <c r="G257" s="223" t="s">
        <v>238</v>
      </c>
      <c r="H257" s="224">
        <v>18.600000000000001</v>
      </c>
      <c r="I257" s="225"/>
      <c r="J257" s="226">
        <f>ROUND(I257*H257,2)</f>
        <v>0</v>
      </c>
      <c r="K257" s="222" t="s">
        <v>140</v>
      </c>
      <c r="L257" s="71"/>
      <c r="M257" s="227" t="s">
        <v>21</v>
      </c>
      <c r="N257" s="228" t="s">
        <v>45</v>
      </c>
      <c r="O257" s="46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AR257" s="23" t="s">
        <v>141</v>
      </c>
      <c r="AT257" s="23" t="s">
        <v>136</v>
      </c>
      <c r="AU257" s="23" t="s">
        <v>142</v>
      </c>
      <c r="AY257" s="23" t="s">
        <v>134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142</v>
      </c>
      <c r="BK257" s="231">
        <f>ROUND(I257*H257,2)</f>
        <v>0</v>
      </c>
      <c r="BL257" s="23" t="s">
        <v>141</v>
      </c>
      <c r="BM257" s="23" t="s">
        <v>408</v>
      </c>
    </row>
    <row r="258" s="11" customFormat="1">
      <c r="B258" s="232"/>
      <c r="C258" s="233"/>
      <c r="D258" s="234" t="s">
        <v>144</v>
      </c>
      <c r="E258" s="235" t="s">
        <v>21</v>
      </c>
      <c r="F258" s="236" t="s">
        <v>409</v>
      </c>
      <c r="G258" s="233"/>
      <c r="H258" s="237">
        <v>18.600000000000001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144</v>
      </c>
      <c r="AU258" s="243" t="s">
        <v>142</v>
      </c>
      <c r="AV258" s="11" t="s">
        <v>142</v>
      </c>
      <c r="AW258" s="11" t="s">
        <v>36</v>
      </c>
      <c r="AX258" s="11" t="s">
        <v>81</v>
      </c>
      <c r="AY258" s="243" t="s">
        <v>134</v>
      </c>
    </row>
    <row r="259" s="1" customFormat="1" ht="22.8" customHeight="1">
      <c r="B259" s="45"/>
      <c r="C259" s="220" t="s">
        <v>410</v>
      </c>
      <c r="D259" s="220" t="s">
        <v>136</v>
      </c>
      <c r="E259" s="221" t="s">
        <v>411</v>
      </c>
      <c r="F259" s="222" t="s">
        <v>412</v>
      </c>
      <c r="G259" s="223" t="s">
        <v>238</v>
      </c>
      <c r="H259" s="224">
        <v>1116</v>
      </c>
      <c r="I259" s="225"/>
      <c r="J259" s="226">
        <f>ROUND(I259*H259,2)</f>
        <v>0</v>
      </c>
      <c r="K259" s="222" t="s">
        <v>140</v>
      </c>
      <c r="L259" s="71"/>
      <c r="M259" s="227" t="s">
        <v>21</v>
      </c>
      <c r="N259" s="228" t="s">
        <v>45</v>
      </c>
      <c r="O259" s="46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AR259" s="23" t="s">
        <v>141</v>
      </c>
      <c r="AT259" s="23" t="s">
        <v>136</v>
      </c>
      <c r="AU259" s="23" t="s">
        <v>142</v>
      </c>
      <c r="AY259" s="23" t="s">
        <v>134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142</v>
      </c>
      <c r="BK259" s="231">
        <f>ROUND(I259*H259,2)</f>
        <v>0</v>
      </c>
      <c r="BL259" s="23" t="s">
        <v>141</v>
      </c>
      <c r="BM259" s="23" t="s">
        <v>413</v>
      </c>
    </row>
    <row r="260" s="11" customFormat="1">
      <c r="B260" s="232"/>
      <c r="C260" s="233"/>
      <c r="D260" s="234" t="s">
        <v>144</v>
      </c>
      <c r="E260" s="233"/>
      <c r="F260" s="236" t="s">
        <v>414</v>
      </c>
      <c r="G260" s="233"/>
      <c r="H260" s="237">
        <v>1116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144</v>
      </c>
      <c r="AU260" s="243" t="s">
        <v>142</v>
      </c>
      <c r="AV260" s="11" t="s">
        <v>142</v>
      </c>
      <c r="AW260" s="11" t="s">
        <v>6</v>
      </c>
      <c r="AX260" s="11" t="s">
        <v>81</v>
      </c>
      <c r="AY260" s="243" t="s">
        <v>134</v>
      </c>
    </row>
    <row r="261" s="1" customFormat="1" ht="14.4" customHeight="1">
      <c r="B261" s="45"/>
      <c r="C261" s="220" t="s">
        <v>415</v>
      </c>
      <c r="D261" s="220" t="s">
        <v>136</v>
      </c>
      <c r="E261" s="221" t="s">
        <v>416</v>
      </c>
      <c r="F261" s="222" t="s">
        <v>417</v>
      </c>
      <c r="G261" s="223" t="s">
        <v>238</v>
      </c>
      <c r="H261" s="224">
        <v>18.600000000000001</v>
      </c>
      <c r="I261" s="225"/>
      <c r="J261" s="226">
        <f>ROUND(I261*H261,2)</f>
        <v>0</v>
      </c>
      <c r="K261" s="222" t="s">
        <v>140</v>
      </c>
      <c r="L261" s="71"/>
      <c r="M261" s="227" t="s">
        <v>21</v>
      </c>
      <c r="N261" s="228" t="s">
        <v>45</v>
      </c>
      <c r="O261" s="46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AR261" s="23" t="s">
        <v>141</v>
      </c>
      <c r="AT261" s="23" t="s">
        <v>136</v>
      </c>
      <c r="AU261" s="23" t="s">
        <v>142</v>
      </c>
      <c r="AY261" s="23" t="s">
        <v>134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23" t="s">
        <v>142</v>
      </c>
      <c r="BK261" s="231">
        <f>ROUND(I261*H261,2)</f>
        <v>0</v>
      </c>
      <c r="BL261" s="23" t="s">
        <v>141</v>
      </c>
      <c r="BM261" s="23" t="s">
        <v>418</v>
      </c>
    </row>
    <row r="262" s="1" customFormat="1" ht="14.4" customHeight="1">
      <c r="B262" s="45"/>
      <c r="C262" s="220" t="s">
        <v>419</v>
      </c>
      <c r="D262" s="220" t="s">
        <v>136</v>
      </c>
      <c r="E262" s="221" t="s">
        <v>420</v>
      </c>
      <c r="F262" s="222" t="s">
        <v>421</v>
      </c>
      <c r="G262" s="223" t="s">
        <v>238</v>
      </c>
      <c r="H262" s="224">
        <v>9</v>
      </c>
      <c r="I262" s="225"/>
      <c r="J262" s="226">
        <f>ROUND(I262*H262,2)</f>
        <v>0</v>
      </c>
      <c r="K262" s="222" t="s">
        <v>140</v>
      </c>
      <c r="L262" s="71"/>
      <c r="M262" s="227" t="s">
        <v>21</v>
      </c>
      <c r="N262" s="228" t="s">
        <v>45</v>
      </c>
      <c r="O262" s="46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AR262" s="23" t="s">
        <v>141</v>
      </c>
      <c r="AT262" s="23" t="s">
        <v>136</v>
      </c>
      <c r="AU262" s="23" t="s">
        <v>142</v>
      </c>
      <c r="AY262" s="23" t="s">
        <v>134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23" t="s">
        <v>142</v>
      </c>
      <c r="BK262" s="231">
        <f>ROUND(I262*H262,2)</f>
        <v>0</v>
      </c>
      <c r="BL262" s="23" t="s">
        <v>141</v>
      </c>
      <c r="BM262" s="23" t="s">
        <v>422</v>
      </c>
    </row>
    <row r="263" s="11" customFormat="1">
      <c r="B263" s="232"/>
      <c r="C263" s="233"/>
      <c r="D263" s="234" t="s">
        <v>144</v>
      </c>
      <c r="E263" s="235" t="s">
        <v>21</v>
      </c>
      <c r="F263" s="236" t="s">
        <v>423</v>
      </c>
      <c r="G263" s="233"/>
      <c r="H263" s="237">
        <v>9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144</v>
      </c>
      <c r="AU263" s="243" t="s">
        <v>142</v>
      </c>
      <c r="AV263" s="11" t="s">
        <v>142</v>
      </c>
      <c r="AW263" s="11" t="s">
        <v>36</v>
      </c>
      <c r="AX263" s="11" t="s">
        <v>81</v>
      </c>
      <c r="AY263" s="243" t="s">
        <v>134</v>
      </c>
    </row>
    <row r="264" s="1" customFormat="1" ht="22.8" customHeight="1">
      <c r="B264" s="45"/>
      <c r="C264" s="220" t="s">
        <v>424</v>
      </c>
      <c r="D264" s="220" t="s">
        <v>136</v>
      </c>
      <c r="E264" s="221" t="s">
        <v>425</v>
      </c>
      <c r="F264" s="222" t="s">
        <v>426</v>
      </c>
      <c r="G264" s="223" t="s">
        <v>238</v>
      </c>
      <c r="H264" s="224">
        <v>540</v>
      </c>
      <c r="I264" s="225"/>
      <c r="J264" s="226">
        <f>ROUND(I264*H264,2)</f>
        <v>0</v>
      </c>
      <c r="K264" s="222" t="s">
        <v>140</v>
      </c>
      <c r="L264" s="71"/>
      <c r="M264" s="227" t="s">
        <v>21</v>
      </c>
      <c r="N264" s="228" t="s">
        <v>45</v>
      </c>
      <c r="O264" s="46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AR264" s="23" t="s">
        <v>141</v>
      </c>
      <c r="AT264" s="23" t="s">
        <v>136</v>
      </c>
      <c r="AU264" s="23" t="s">
        <v>142</v>
      </c>
      <c r="AY264" s="23" t="s">
        <v>134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142</v>
      </c>
      <c r="BK264" s="231">
        <f>ROUND(I264*H264,2)</f>
        <v>0</v>
      </c>
      <c r="BL264" s="23" t="s">
        <v>141</v>
      </c>
      <c r="BM264" s="23" t="s">
        <v>427</v>
      </c>
    </row>
    <row r="265" s="11" customFormat="1">
      <c r="B265" s="232"/>
      <c r="C265" s="233"/>
      <c r="D265" s="234" t="s">
        <v>144</v>
      </c>
      <c r="E265" s="233"/>
      <c r="F265" s="236" t="s">
        <v>428</v>
      </c>
      <c r="G265" s="233"/>
      <c r="H265" s="237">
        <v>540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144</v>
      </c>
      <c r="AU265" s="243" t="s">
        <v>142</v>
      </c>
      <c r="AV265" s="11" t="s">
        <v>142</v>
      </c>
      <c r="AW265" s="11" t="s">
        <v>6</v>
      </c>
      <c r="AX265" s="11" t="s">
        <v>81</v>
      </c>
      <c r="AY265" s="243" t="s">
        <v>134</v>
      </c>
    </row>
    <row r="266" s="1" customFormat="1" ht="14.4" customHeight="1">
      <c r="B266" s="45"/>
      <c r="C266" s="220" t="s">
        <v>429</v>
      </c>
      <c r="D266" s="220" t="s">
        <v>136</v>
      </c>
      <c r="E266" s="221" t="s">
        <v>430</v>
      </c>
      <c r="F266" s="222" t="s">
        <v>431</v>
      </c>
      <c r="G266" s="223" t="s">
        <v>238</v>
      </c>
      <c r="H266" s="224">
        <v>9</v>
      </c>
      <c r="I266" s="225"/>
      <c r="J266" s="226">
        <f>ROUND(I266*H266,2)</f>
        <v>0</v>
      </c>
      <c r="K266" s="222" t="s">
        <v>140</v>
      </c>
      <c r="L266" s="71"/>
      <c r="M266" s="227" t="s">
        <v>21</v>
      </c>
      <c r="N266" s="228" t="s">
        <v>45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AR266" s="23" t="s">
        <v>141</v>
      </c>
      <c r="AT266" s="23" t="s">
        <v>136</v>
      </c>
      <c r="AU266" s="23" t="s">
        <v>142</v>
      </c>
      <c r="AY266" s="23" t="s">
        <v>134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142</v>
      </c>
      <c r="BK266" s="231">
        <f>ROUND(I266*H266,2)</f>
        <v>0</v>
      </c>
      <c r="BL266" s="23" t="s">
        <v>141</v>
      </c>
      <c r="BM266" s="23" t="s">
        <v>432</v>
      </c>
    </row>
    <row r="267" s="1" customFormat="1" ht="22.8" customHeight="1">
      <c r="B267" s="45"/>
      <c r="C267" s="220" t="s">
        <v>433</v>
      </c>
      <c r="D267" s="220" t="s">
        <v>136</v>
      </c>
      <c r="E267" s="221" t="s">
        <v>434</v>
      </c>
      <c r="F267" s="222" t="s">
        <v>435</v>
      </c>
      <c r="G267" s="223" t="s">
        <v>347</v>
      </c>
      <c r="H267" s="224">
        <v>6</v>
      </c>
      <c r="I267" s="225"/>
      <c r="J267" s="226">
        <f>ROUND(I267*H267,2)</f>
        <v>0</v>
      </c>
      <c r="K267" s="222" t="s">
        <v>140</v>
      </c>
      <c r="L267" s="71"/>
      <c r="M267" s="227" t="s">
        <v>21</v>
      </c>
      <c r="N267" s="228" t="s">
        <v>45</v>
      </c>
      <c r="O267" s="46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AR267" s="23" t="s">
        <v>141</v>
      </c>
      <c r="AT267" s="23" t="s">
        <v>136</v>
      </c>
      <c r="AU267" s="23" t="s">
        <v>142</v>
      </c>
      <c r="AY267" s="23" t="s">
        <v>134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23" t="s">
        <v>142</v>
      </c>
      <c r="BK267" s="231">
        <f>ROUND(I267*H267,2)</f>
        <v>0</v>
      </c>
      <c r="BL267" s="23" t="s">
        <v>141</v>
      </c>
      <c r="BM267" s="23" t="s">
        <v>436</v>
      </c>
    </row>
    <row r="268" s="1" customFormat="1" ht="14.4" customHeight="1">
      <c r="B268" s="45"/>
      <c r="C268" s="220" t="s">
        <v>437</v>
      </c>
      <c r="D268" s="220" t="s">
        <v>136</v>
      </c>
      <c r="E268" s="221" t="s">
        <v>438</v>
      </c>
      <c r="F268" s="222" t="s">
        <v>439</v>
      </c>
      <c r="G268" s="223" t="s">
        <v>238</v>
      </c>
      <c r="H268" s="224">
        <v>7.5</v>
      </c>
      <c r="I268" s="225"/>
      <c r="J268" s="226">
        <f>ROUND(I268*H268,2)</f>
        <v>0</v>
      </c>
      <c r="K268" s="222" t="s">
        <v>140</v>
      </c>
      <c r="L268" s="71"/>
      <c r="M268" s="227" t="s">
        <v>21</v>
      </c>
      <c r="N268" s="228" t="s">
        <v>45</v>
      </c>
      <c r="O268" s="46"/>
      <c r="P268" s="229">
        <f>O268*H268</f>
        <v>0</v>
      </c>
      <c r="Q268" s="229">
        <v>0</v>
      </c>
      <c r="R268" s="229">
        <f>Q268*H268</f>
        <v>0</v>
      </c>
      <c r="S268" s="229">
        <v>0.058000000000000003</v>
      </c>
      <c r="T268" s="230">
        <f>S268*H268</f>
        <v>0.435</v>
      </c>
      <c r="AR268" s="23" t="s">
        <v>141</v>
      </c>
      <c r="AT268" s="23" t="s">
        <v>136</v>
      </c>
      <c r="AU268" s="23" t="s">
        <v>142</v>
      </c>
      <c r="AY268" s="23" t="s">
        <v>134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23" t="s">
        <v>142</v>
      </c>
      <c r="BK268" s="231">
        <f>ROUND(I268*H268,2)</f>
        <v>0</v>
      </c>
      <c r="BL268" s="23" t="s">
        <v>141</v>
      </c>
      <c r="BM268" s="23" t="s">
        <v>440</v>
      </c>
    </row>
    <row r="269" s="11" customFormat="1">
      <c r="B269" s="232"/>
      <c r="C269" s="233"/>
      <c r="D269" s="234" t="s">
        <v>144</v>
      </c>
      <c r="E269" s="235" t="s">
        <v>21</v>
      </c>
      <c r="F269" s="236" t="s">
        <v>441</v>
      </c>
      <c r="G269" s="233"/>
      <c r="H269" s="237">
        <v>7.5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144</v>
      </c>
      <c r="AU269" s="243" t="s">
        <v>142</v>
      </c>
      <c r="AV269" s="11" t="s">
        <v>142</v>
      </c>
      <c r="AW269" s="11" t="s">
        <v>36</v>
      </c>
      <c r="AX269" s="11" t="s">
        <v>81</v>
      </c>
      <c r="AY269" s="243" t="s">
        <v>134</v>
      </c>
    </row>
    <row r="270" s="1" customFormat="1" ht="14.4" customHeight="1">
      <c r="B270" s="45"/>
      <c r="C270" s="220" t="s">
        <v>442</v>
      </c>
      <c r="D270" s="220" t="s">
        <v>136</v>
      </c>
      <c r="E270" s="221" t="s">
        <v>443</v>
      </c>
      <c r="F270" s="222" t="s">
        <v>444</v>
      </c>
      <c r="G270" s="223" t="s">
        <v>139</v>
      </c>
      <c r="H270" s="224">
        <v>52.853000000000002</v>
      </c>
      <c r="I270" s="225"/>
      <c r="J270" s="226">
        <f>ROUND(I270*H270,2)</f>
        <v>0</v>
      </c>
      <c r="K270" s="222" t="s">
        <v>140</v>
      </c>
      <c r="L270" s="71"/>
      <c r="M270" s="227" t="s">
        <v>21</v>
      </c>
      <c r="N270" s="228" t="s">
        <v>45</v>
      </c>
      <c r="O270" s="46"/>
      <c r="P270" s="229">
        <f>O270*H270</f>
        <v>0</v>
      </c>
      <c r="Q270" s="229">
        <v>0</v>
      </c>
      <c r="R270" s="229">
        <f>Q270*H270</f>
        <v>0</v>
      </c>
      <c r="S270" s="229">
        <v>0.0089999999999999993</v>
      </c>
      <c r="T270" s="230">
        <f>S270*H270</f>
        <v>0.47567699999999996</v>
      </c>
      <c r="AR270" s="23" t="s">
        <v>141</v>
      </c>
      <c r="AT270" s="23" t="s">
        <v>136</v>
      </c>
      <c r="AU270" s="23" t="s">
        <v>142</v>
      </c>
      <c r="AY270" s="23" t="s">
        <v>134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23" t="s">
        <v>142</v>
      </c>
      <c r="BK270" s="231">
        <f>ROUND(I270*H270,2)</f>
        <v>0</v>
      </c>
      <c r="BL270" s="23" t="s">
        <v>141</v>
      </c>
      <c r="BM270" s="23" t="s">
        <v>445</v>
      </c>
    </row>
    <row r="271" s="11" customFormat="1">
      <c r="B271" s="232"/>
      <c r="C271" s="233"/>
      <c r="D271" s="234" t="s">
        <v>144</v>
      </c>
      <c r="E271" s="235" t="s">
        <v>21</v>
      </c>
      <c r="F271" s="236" t="s">
        <v>446</v>
      </c>
      <c r="G271" s="233"/>
      <c r="H271" s="237">
        <v>16.132999999999999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144</v>
      </c>
      <c r="AU271" s="243" t="s">
        <v>142</v>
      </c>
      <c r="AV271" s="11" t="s">
        <v>142</v>
      </c>
      <c r="AW271" s="11" t="s">
        <v>36</v>
      </c>
      <c r="AX271" s="11" t="s">
        <v>73</v>
      </c>
      <c r="AY271" s="243" t="s">
        <v>134</v>
      </c>
    </row>
    <row r="272" s="11" customFormat="1">
      <c r="B272" s="232"/>
      <c r="C272" s="233"/>
      <c r="D272" s="234" t="s">
        <v>144</v>
      </c>
      <c r="E272" s="235" t="s">
        <v>21</v>
      </c>
      <c r="F272" s="236" t="s">
        <v>447</v>
      </c>
      <c r="G272" s="233"/>
      <c r="H272" s="237">
        <v>36.719999999999999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144</v>
      </c>
      <c r="AU272" s="243" t="s">
        <v>142</v>
      </c>
      <c r="AV272" s="11" t="s">
        <v>142</v>
      </c>
      <c r="AW272" s="11" t="s">
        <v>36</v>
      </c>
      <c r="AX272" s="11" t="s">
        <v>73</v>
      </c>
      <c r="AY272" s="243" t="s">
        <v>134</v>
      </c>
    </row>
    <row r="273" s="13" customFormat="1">
      <c r="B273" s="264"/>
      <c r="C273" s="265"/>
      <c r="D273" s="234" t="s">
        <v>144</v>
      </c>
      <c r="E273" s="266" t="s">
        <v>21</v>
      </c>
      <c r="F273" s="267" t="s">
        <v>195</v>
      </c>
      <c r="G273" s="265"/>
      <c r="H273" s="268">
        <v>52.853000000000002</v>
      </c>
      <c r="I273" s="269"/>
      <c r="J273" s="265"/>
      <c r="K273" s="265"/>
      <c r="L273" s="270"/>
      <c r="M273" s="271"/>
      <c r="N273" s="272"/>
      <c r="O273" s="272"/>
      <c r="P273" s="272"/>
      <c r="Q273" s="272"/>
      <c r="R273" s="272"/>
      <c r="S273" s="272"/>
      <c r="T273" s="273"/>
      <c r="AT273" s="274" t="s">
        <v>144</v>
      </c>
      <c r="AU273" s="274" t="s">
        <v>142</v>
      </c>
      <c r="AV273" s="13" t="s">
        <v>141</v>
      </c>
      <c r="AW273" s="13" t="s">
        <v>36</v>
      </c>
      <c r="AX273" s="13" t="s">
        <v>81</v>
      </c>
      <c r="AY273" s="274" t="s">
        <v>134</v>
      </c>
    </row>
    <row r="274" s="1" customFormat="1" ht="22.8" customHeight="1">
      <c r="B274" s="45"/>
      <c r="C274" s="220" t="s">
        <v>448</v>
      </c>
      <c r="D274" s="220" t="s">
        <v>136</v>
      </c>
      <c r="E274" s="221" t="s">
        <v>449</v>
      </c>
      <c r="F274" s="222" t="s">
        <v>450</v>
      </c>
      <c r="G274" s="223" t="s">
        <v>139</v>
      </c>
      <c r="H274" s="224">
        <v>2.1600000000000001</v>
      </c>
      <c r="I274" s="225"/>
      <c r="J274" s="226">
        <f>ROUND(I274*H274,2)</f>
        <v>0</v>
      </c>
      <c r="K274" s="222" t="s">
        <v>140</v>
      </c>
      <c r="L274" s="71"/>
      <c r="M274" s="227" t="s">
        <v>21</v>
      </c>
      <c r="N274" s="228" t="s">
        <v>45</v>
      </c>
      <c r="O274" s="46"/>
      <c r="P274" s="229">
        <f>O274*H274</f>
        <v>0</v>
      </c>
      <c r="Q274" s="229">
        <v>0</v>
      </c>
      <c r="R274" s="229">
        <f>Q274*H274</f>
        <v>0</v>
      </c>
      <c r="S274" s="229">
        <v>0.041000000000000002</v>
      </c>
      <c r="T274" s="230">
        <f>S274*H274</f>
        <v>0.088560000000000014</v>
      </c>
      <c r="AR274" s="23" t="s">
        <v>141</v>
      </c>
      <c r="AT274" s="23" t="s">
        <v>136</v>
      </c>
      <c r="AU274" s="23" t="s">
        <v>142</v>
      </c>
      <c r="AY274" s="23" t="s">
        <v>134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142</v>
      </c>
      <c r="BK274" s="231">
        <f>ROUND(I274*H274,2)</f>
        <v>0</v>
      </c>
      <c r="BL274" s="23" t="s">
        <v>141</v>
      </c>
      <c r="BM274" s="23" t="s">
        <v>451</v>
      </c>
    </row>
    <row r="275" s="11" customFormat="1">
      <c r="B275" s="232"/>
      <c r="C275" s="233"/>
      <c r="D275" s="234" t="s">
        <v>144</v>
      </c>
      <c r="E275" s="235" t="s">
        <v>21</v>
      </c>
      <c r="F275" s="236" t="s">
        <v>452</v>
      </c>
      <c r="G275" s="233"/>
      <c r="H275" s="237">
        <v>2.1600000000000001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144</v>
      </c>
      <c r="AU275" s="243" t="s">
        <v>142</v>
      </c>
      <c r="AV275" s="11" t="s">
        <v>142</v>
      </c>
      <c r="AW275" s="11" t="s">
        <v>36</v>
      </c>
      <c r="AX275" s="11" t="s">
        <v>81</v>
      </c>
      <c r="AY275" s="243" t="s">
        <v>134</v>
      </c>
    </row>
    <row r="276" s="1" customFormat="1" ht="14.4" customHeight="1">
      <c r="B276" s="45"/>
      <c r="C276" s="220" t="s">
        <v>453</v>
      </c>
      <c r="D276" s="220" t="s">
        <v>136</v>
      </c>
      <c r="E276" s="221" t="s">
        <v>454</v>
      </c>
      <c r="F276" s="222" t="s">
        <v>455</v>
      </c>
      <c r="G276" s="223" t="s">
        <v>139</v>
      </c>
      <c r="H276" s="224">
        <v>8.5050000000000008</v>
      </c>
      <c r="I276" s="225"/>
      <c r="J276" s="226">
        <f>ROUND(I276*H276,2)</f>
        <v>0</v>
      </c>
      <c r="K276" s="222" t="s">
        <v>140</v>
      </c>
      <c r="L276" s="71"/>
      <c r="M276" s="227" t="s">
        <v>21</v>
      </c>
      <c r="N276" s="228" t="s">
        <v>45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0.067000000000000004</v>
      </c>
      <c r="T276" s="230">
        <f>S276*H276</f>
        <v>0.56983500000000009</v>
      </c>
      <c r="AR276" s="23" t="s">
        <v>141</v>
      </c>
      <c r="AT276" s="23" t="s">
        <v>136</v>
      </c>
      <c r="AU276" s="23" t="s">
        <v>142</v>
      </c>
      <c r="AY276" s="23" t="s">
        <v>134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142</v>
      </c>
      <c r="BK276" s="231">
        <f>ROUND(I276*H276,2)</f>
        <v>0</v>
      </c>
      <c r="BL276" s="23" t="s">
        <v>141</v>
      </c>
      <c r="BM276" s="23" t="s">
        <v>456</v>
      </c>
    </row>
    <row r="277" s="11" customFormat="1">
      <c r="B277" s="232"/>
      <c r="C277" s="233"/>
      <c r="D277" s="234" t="s">
        <v>144</v>
      </c>
      <c r="E277" s="235" t="s">
        <v>21</v>
      </c>
      <c r="F277" s="236" t="s">
        <v>457</v>
      </c>
      <c r="G277" s="233"/>
      <c r="H277" s="237">
        <v>8.5050000000000008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144</v>
      </c>
      <c r="AU277" s="243" t="s">
        <v>142</v>
      </c>
      <c r="AV277" s="11" t="s">
        <v>142</v>
      </c>
      <c r="AW277" s="11" t="s">
        <v>36</v>
      </c>
      <c r="AX277" s="11" t="s">
        <v>81</v>
      </c>
      <c r="AY277" s="243" t="s">
        <v>134</v>
      </c>
    </row>
    <row r="278" s="1" customFormat="1" ht="14.4" customHeight="1">
      <c r="B278" s="45"/>
      <c r="C278" s="220" t="s">
        <v>458</v>
      </c>
      <c r="D278" s="220" t="s">
        <v>136</v>
      </c>
      <c r="E278" s="221" t="s">
        <v>459</v>
      </c>
      <c r="F278" s="222" t="s">
        <v>460</v>
      </c>
      <c r="G278" s="223" t="s">
        <v>139</v>
      </c>
      <c r="H278" s="224">
        <v>22.82</v>
      </c>
      <c r="I278" s="225"/>
      <c r="J278" s="226">
        <f>ROUND(I278*H278,2)</f>
        <v>0</v>
      </c>
      <c r="K278" s="222" t="s">
        <v>140</v>
      </c>
      <c r="L278" s="71"/>
      <c r="M278" s="227" t="s">
        <v>21</v>
      </c>
      <c r="N278" s="228" t="s">
        <v>45</v>
      </c>
      <c r="O278" s="46"/>
      <c r="P278" s="229">
        <f>O278*H278</f>
        <v>0</v>
      </c>
      <c r="Q278" s="229">
        <v>0</v>
      </c>
      <c r="R278" s="229">
        <f>Q278*H278</f>
        <v>0</v>
      </c>
      <c r="S278" s="229">
        <v>0.066000000000000003</v>
      </c>
      <c r="T278" s="230">
        <f>S278*H278</f>
        <v>1.5061200000000001</v>
      </c>
      <c r="AR278" s="23" t="s">
        <v>141</v>
      </c>
      <c r="AT278" s="23" t="s">
        <v>136</v>
      </c>
      <c r="AU278" s="23" t="s">
        <v>142</v>
      </c>
      <c r="AY278" s="23" t="s">
        <v>134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23" t="s">
        <v>142</v>
      </c>
      <c r="BK278" s="231">
        <f>ROUND(I278*H278,2)</f>
        <v>0</v>
      </c>
      <c r="BL278" s="23" t="s">
        <v>141</v>
      </c>
      <c r="BM278" s="23" t="s">
        <v>461</v>
      </c>
    </row>
    <row r="279" s="11" customFormat="1">
      <c r="B279" s="232"/>
      <c r="C279" s="233"/>
      <c r="D279" s="234" t="s">
        <v>144</v>
      </c>
      <c r="E279" s="235" t="s">
        <v>21</v>
      </c>
      <c r="F279" s="236" t="s">
        <v>462</v>
      </c>
      <c r="G279" s="233"/>
      <c r="H279" s="237">
        <v>22.82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144</v>
      </c>
      <c r="AU279" s="243" t="s">
        <v>142</v>
      </c>
      <c r="AV279" s="11" t="s">
        <v>142</v>
      </c>
      <c r="AW279" s="11" t="s">
        <v>36</v>
      </c>
      <c r="AX279" s="11" t="s">
        <v>81</v>
      </c>
      <c r="AY279" s="243" t="s">
        <v>134</v>
      </c>
    </row>
    <row r="280" s="1" customFormat="1" ht="22.8" customHeight="1">
      <c r="B280" s="45"/>
      <c r="C280" s="220" t="s">
        <v>463</v>
      </c>
      <c r="D280" s="220" t="s">
        <v>136</v>
      </c>
      <c r="E280" s="221" t="s">
        <v>464</v>
      </c>
      <c r="F280" s="222" t="s">
        <v>465</v>
      </c>
      <c r="G280" s="223" t="s">
        <v>139</v>
      </c>
      <c r="H280" s="224">
        <v>22.82</v>
      </c>
      <c r="I280" s="225"/>
      <c r="J280" s="226">
        <f>ROUND(I280*H280,2)</f>
        <v>0</v>
      </c>
      <c r="K280" s="222" t="s">
        <v>140</v>
      </c>
      <c r="L280" s="71"/>
      <c r="M280" s="227" t="s">
        <v>21</v>
      </c>
      <c r="N280" s="228" t="s">
        <v>45</v>
      </c>
      <c r="O280" s="46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AR280" s="23" t="s">
        <v>141</v>
      </c>
      <c r="AT280" s="23" t="s">
        <v>136</v>
      </c>
      <c r="AU280" s="23" t="s">
        <v>142</v>
      </c>
      <c r="AY280" s="23" t="s">
        <v>134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23" t="s">
        <v>142</v>
      </c>
      <c r="BK280" s="231">
        <f>ROUND(I280*H280,2)</f>
        <v>0</v>
      </c>
      <c r="BL280" s="23" t="s">
        <v>141</v>
      </c>
      <c r="BM280" s="23" t="s">
        <v>466</v>
      </c>
    </row>
    <row r="281" s="1" customFormat="1" ht="14.4" customHeight="1">
      <c r="B281" s="45"/>
      <c r="C281" s="220" t="s">
        <v>467</v>
      </c>
      <c r="D281" s="220" t="s">
        <v>136</v>
      </c>
      <c r="E281" s="221" t="s">
        <v>468</v>
      </c>
      <c r="F281" s="222" t="s">
        <v>469</v>
      </c>
      <c r="G281" s="223" t="s">
        <v>238</v>
      </c>
      <c r="H281" s="224">
        <v>12</v>
      </c>
      <c r="I281" s="225"/>
      <c r="J281" s="226">
        <f>ROUND(I281*H281,2)</f>
        <v>0</v>
      </c>
      <c r="K281" s="222" t="s">
        <v>140</v>
      </c>
      <c r="L281" s="71"/>
      <c r="M281" s="227" t="s">
        <v>21</v>
      </c>
      <c r="N281" s="228" t="s">
        <v>45</v>
      </c>
      <c r="O281" s="46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AR281" s="23" t="s">
        <v>141</v>
      </c>
      <c r="AT281" s="23" t="s">
        <v>136</v>
      </c>
      <c r="AU281" s="23" t="s">
        <v>142</v>
      </c>
      <c r="AY281" s="23" t="s">
        <v>134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23" t="s">
        <v>142</v>
      </c>
      <c r="BK281" s="231">
        <f>ROUND(I281*H281,2)</f>
        <v>0</v>
      </c>
      <c r="BL281" s="23" t="s">
        <v>141</v>
      </c>
      <c r="BM281" s="23" t="s">
        <v>470</v>
      </c>
    </row>
    <row r="282" s="1" customFormat="1" ht="14.4" customHeight="1">
      <c r="B282" s="45"/>
      <c r="C282" s="220" t="s">
        <v>471</v>
      </c>
      <c r="D282" s="220" t="s">
        <v>136</v>
      </c>
      <c r="E282" s="221" t="s">
        <v>472</v>
      </c>
      <c r="F282" s="222" t="s">
        <v>473</v>
      </c>
      <c r="G282" s="223" t="s">
        <v>139</v>
      </c>
      <c r="H282" s="224">
        <v>22.82</v>
      </c>
      <c r="I282" s="225"/>
      <c r="J282" s="226">
        <f>ROUND(I282*H282,2)</f>
        <v>0</v>
      </c>
      <c r="K282" s="222" t="s">
        <v>140</v>
      </c>
      <c r="L282" s="71"/>
      <c r="M282" s="227" t="s">
        <v>21</v>
      </c>
      <c r="N282" s="228" t="s">
        <v>45</v>
      </c>
      <c r="O282" s="46"/>
      <c r="P282" s="229">
        <f>O282*H282</f>
        <v>0</v>
      </c>
      <c r="Q282" s="229">
        <v>0.058279999999999998</v>
      </c>
      <c r="R282" s="229">
        <f>Q282*H282</f>
        <v>1.3299496</v>
      </c>
      <c r="S282" s="229">
        <v>0</v>
      </c>
      <c r="T282" s="230">
        <f>S282*H282</f>
        <v>0</v>
      </c>
      <c r="AR282" s="23" t="s">
        <v>141</v>
      </c>
      <c r="AT282" s="23" t="s">
        <v>136</v>
      </c>
      <c r="AU282" s="23" t="s">
        <v>142</v>
      </c>
      <c r="AY282" s="23" t="s">
        <v>134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142</v>
      </c>
      <c r="BK282" s="231">
        <f>ROUND(I282*H282,2)</f>
        <v>0</v>
      </c>
      <c r="BL282" s="23" t="s">
        <v>141</v>
      </c>
      <c r="BM282" s="23" t="s">
        <v>474</v>
      </c>
    </row>
    <row r="283" s="1" customFormat="1" ht="22.8" customHeight="1">
      <c r="B283" s="45"/>
      <c r="C283" s="220" t="s">
        <v>475</v>
      </c>
      <c r="D283" s="220" t="s">
        <v>136</v>
      </c>
      <c r="E283" s="221" t="s">
        <v>476</v>
      </c>
      <c r="F283" s="222" t="s">
        <v>477</v>
      </c>
      <c r="G283" s="223" t="s">
        <v>139</v>
      </c>
      <c r="H283" s="224">
        <v>22.82</v>
      </c>
      <c r="I283" s="225"/>
      <c r="J283" s="226">
        <f>ROUND(I283*H283,2)</f>
        <v>0</v>
      </c>
      <c r="K283" s="222" t="s">
        <v>140</v>
      </c>
      <c r="L283" s="71"/>
      <c r="M283" s="227" t="s">
        <v>21</v>
      </c>
      <c r="N283" s="228" t="s">
        <v>45</v>
      </c>
      <c r="O283" s="46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AR283" s="23" t="s">
        <v>141</v>
      </c>
      <c r="AT283" s="23" t="s">
        <v>136</v>
      </c>
      <c r="AU283" s="23" t="s">
        <v>142</v>
      </c>
      <c r="AY283" s="23" t="s">
        <v>134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3" t="s">
        <v>142</v>
      </c>
      <c r="BK283" s="231">
        <f>ROUND(I283*H283,2)</f>
        <v>0</v>
      </c>
      <c r="BL283" s="23" t="s">
        <v>141</v>
      </c>
      <c r="BM283" s="23" t="s">
        <v>478</v>
      </c>
    </row>
    <row r="284" s="1" customFormat="1" ht="14.4" customHeight="1">
      <c r="B284" s="45"/>
      <c r="C284" s="220" t="s">
        <v>479</v>
      </c>
      <c r="D284" s="220" t="s">
        <v>136</v>
      </c>
      <c r="E284" s="221" t="s">
        <v>480</v>
      </c>
      <c r="F284" s="222" t="s">
        <v>481</v>
      </c>
      <c r="G284" s="223" t="s">
        <v>139</v>
      </c>
      <c r="H284" s="224">
        <v>22.82</v>
      </c>
      <c r="I284" s="225"/>
      <c r="J284" s="226">
        <f>ROUND(I284*H284,2)</f>
        <v>0</v>
      </c>
      <c r="K284" s="222" t="s">
        <v>140</v>
      </c>
      <c r="L284" s="71"/>
      <c r="M284" s="227" t="s">
        <v>21</v>
      </c>
      <c r="N284" s="228" t="s">
        <v>45</v>
      </c>
      <c r="O284" s="46"/>
      <c r="P284" s="229">
        <f>O284*H284</f>
        <v>0</v>
      </c>
      <c r="Q284" s="229">
        <v>0.0027599999999999999</v>
      </c>
      <c r="R284" s="229">
        <f>Q284*H284</f>
        <v>0.062983200000000003</v>
      </c>
      <c r="S284" s="229">
        <v>0</v>
      </c>
      <c r="T284" s="230">
        <f>S284*H284</f>
        <v>0</v>
      </c>
      <c r="AR284" s="23" t="s">
        <v>141</v>
      </c>
      <c r="AT284" s="23" t="s">
        <v>136</v>
      </c>
      <c r="AU284" s="23" t="s">
        <v>142</v>
      </c>
      <c r="AY284" s="23" t="s">
        <v>134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23" t="s">
        <v>142</v>
      </c>
      <c r="BK284" s="231">
        <f>ROUND(I284*H284,2)</f>
        <v>0</v>
      </c>
      <c r="BL284" s="23" t="s">
        <v>141</v>
      </c>
      <c r="BM284" s="23" t="s">
        <v>482</v>
      </c>
    </row>
    <row r="285" s="10" customFormat="1" ht="29.88" customHeight="1">
      <c r="B285" s="204"/>
      <c r="C285" s="205"/>
      <c r="D285" s="206" t="s">
        <v>72</v>
      </c>
      <c r="E285" s="218" t="s">
        <v>483</v>
      </c>
      <c r="F285" s="218" t="s">
        <v>484</v>
      </c>
      <c r="G285" s="205"/>
      <c r="H285" s="205"/>
      <c r="I285" s="208"/>
      <c r="J285" s="219">
        <f>BK285</f>
        <v>0</v>
      </c>
      <c r="K285" s="205"/>
      <c r="L285" s="210"/>
      <c r="M285" s="211"/>
      <c r="N285" s="212"/>
      <c r="O285" s="212"/>
      <c r="P285" s="213">
        <f>SUM(P286:P291)</f>
        <v>0</v>
      </c>
      <c r="Q285" s="212"/>
      <c r="R285" s="213">
        <f>SUM(R286:R291)</f>
        <v>0</v>
      </c>
      <c r="S285" s="212"/>
      <c r="T285" s="214">
        <f>SUM(T286:T291)</f>
        <v>0</v>
      </c>
      <c r="AR285" s="215" t="s">
        <v>81</v>
      </c>
      <c r="AT285" s="216" t="s">
        <v>72</v>
      </c>
      <c r="AU285" s="216" t="s">
        <v>81</v>
      </c>
      <c r="AY285" s="215" t="s">
        <v>134</v>
      </c>
      <c r="BK285" s="217">
        <f>SUM(BK286:BK291)</f>
        <v>0</v>
      </c>
    </row>
    <row r="286" s="1" customFormat="1" ht="22.8" customHeight="1">
      <c r="B286" s="45"/>
      <c r="C286" s="220" t="s">
        <v>485</v>
      </c>
      <c r="D286" s="220" t="s">
        <v>136</v>
      </c>
      <c r="E286" s="221" t="s">
        <v>486</v>
      </c>
      <c r="F286" s="222" t="s">
        <v>487</v>
      </c>
      <c r="G286" s="223" t="s">
        <v>488</v>
      </c>
      <c r="H286" s="224">
        <v>29.600000000000001</v>
      </c>
      <c r="I286" s="225"/>
      <c r="J286" s="226">
        <f>ROUND(I286*H286,2)</f>
        <v>0</v>
      </c>
      <c r="K286" s="222" t="s">
        <v>140</v>
      </c>
      <c r="L286" s="71"/>
      <c r="M286" s="227" t="s">
        <v>21</v>
      </c>
      <c r="N286" s="228" t="s">
        <v>45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" t="s">
        <v>141</v>
      </c>
      <c r="AT286" s="23" t="s">
        <v>136</v>
      </c>
      <c r="AU286" s="23" t="s">
        <v>142</v>
      </c>
      <c r="AY286" s="23" t="s">
        <v>134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142</v>
      </c>
      <c r="BK286" s="231">
        <f>ROUND(I286*H286,2)</f>
        <v>0</v>
      </c>
      <c r="BL286" s="23" t="s">
        <v>141</v>
      </c>
      <c r="BM286" s="23" t="s">
        <v>489</v>
      </c>
    </row>
    <row r="287" s="1" customFormat="1" ht="22.8" customHeight="1">
      <c r="B287" s="45"/>
      <c r="C287" s="220" t="s">
        <v>490</v>
      </c>
      <c r="D287" s="220" t="s">
        <v>136</v>
      </c>
      <c r="E287" s="221" t="s">
        <v>491</v>
      </c>
      <c r="F287" s="222" t="s">
        <v>492</v>
      </c>
      <c r="G287" s="223" t="s">
        <v>488</v>
      </c>
      <c r="H287" s="224">
        <v>29.600000000000001</v>
      </c>
      <c r="I287" s="225"/>
      <c r="J287" s="226">
        <f>ROUND(I287*H287,2)</f>
        <v>0</v>
      </c>
      <c r="K287" s="222" t="s">
        <v>140</v>
      </c>
      <c r="L287" s="71"/>
      <c r="M287" s="227" t="s">
        <v>21</v>
      </c>
      <c r="N287" s="228" t="s">
        <v>45</v>
      </c>
      <c r="O287" s="46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AR287" s="23" t="s">
        <v>141</v>
      </c>
      <c r="AT287" s="23" t="s">
        <v>136</v>
      </c>
      <c r="AU287" s="23" t="s">
        <v>142</v>
      </c>
      <c r="AY287" s="23" t="s">
        <v>134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23" t="s">
        <v>142</v>
      </c>
      <c r="BK287" s="231">
        <f>ROUND(I287*H287,2)</f>
        <v>0</v>
      </c>
      <c r="BL287" s="23" t="s">
        <v>141</v>
      </c>
      <c r="BM287" s="23" t="s">
        <v>493</v>
      </c>
    </row>
    <row r="288" s="1" customFormat="1" ht="22.8" customHeight="1">
      <c r="B288" s="45"/>
      <c r="C288" s="220" t="s">
        <v>494</v>
      </c>
      <c r="D288" s="220" t="s">
        <v>136</v>
      </c>
      <c r="E288" s="221" t="s">
        <v>495</v>
      </c>
      <c r="F288" s="222" t="s">
        <v>496</v>
      </c>
      <c r="G288" s="223" t="s">
        <v>488</v>
      </c>
      <c r="H288" s="224">
        <v>29.600000000000001</v>
      </c>
      <c r="I288" s="225"/>
      <c r="J288" s="226">
        <f>ROUND(I288*H288,2)</f>
        <v>0</v>
      </c>
      <c r="K288" s="222" t="s">
        <v>140</v>
      </c>
      <c r="L288" s="71"/>
      <c r="M288" s="227" t="s">
        <v>21</v>
      </c>
      <c r="N288" s="228" t="s">
        <v>45</v>
      </c>
      <c r="O288" s="46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AR288" s="23" t="s">
        <v>141</v>
      </c>
      <c r="AT288" s="23" t="s">
        <v>136</v>
      </c>
      <c r="AU288" s="23" t="s">
        <v>142</v>
      </c>
      <c r="AY288" s="23" t="s">
        <v>134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23" t="s">
        <v>142</v>
      </c>
      <c r="BK288" s="231">
        <f>ROUND(I288*H288,2)</f>
        <v>0</v>
      </c>
      <c r="BL288" s="23" t="s">
        <v>141</v>
      </c>
      <c r="BM288" s="23" t="s">
        <v>497</v>
      </c>
    </row>
    <row r="289" s="1" customFormat="1" ht="22.8" customHeight="1">
      <c r="B289" s="45"/>
      <c r="C289" s="220" t="s">
        <v>498</v>
      </c>
      <c r="D289" s="220" t="s">
        <v>136</v>
      </c>
      <c r="E289" s="221" t="s">
        <v>499</v>
      </c>
      <c r="F289" s="222" t="s">
        <v>500</v>
      </c>
      <c r="G289" s="223" t="s">
        <v>488</v>
      </c>
      <c r="H289" s="224">
        <v>148</v>
      </c>
      <c r="I289" s="225"/>
      <c r="J289" s="226">
        <f>ROUND(I289*H289,2)</f>
        <v>0</v>
      </c>
      <c r="K289" s="222" t="s">
        <v>501</v>
      </c>
      <c r="L289" s="71"/>
      <c r="M289" s="227" t="s">
        <v>21</v>
      </c>
      <c r="N289" s="228" t="s">
        <v>45</v>
      </c>
      <c r="O289" s="46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AR289" s="23" t="s">
        <v>141</v>
      </c>
      <c r="AT289" s="23" t="s">
        <v>136</v>
      </c>
      <c r="AU289" s="23" t="s">
        <v>142</v>
      </c>
      <c r="AY289" s="23" t="s">
        <v>134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142</v>
      </c>
      <c r="BK289" s="231">
        <f>ROUND(I289*H289,2)</f>
        <v>0</v>
      </c>
      <c r="BL289" s="23" t="s">
        <v>141</v>
      </c>
      <c r="BM289" s="23" t="s">
        <v>502</v>
      </c>
    </row>
    <row r="290" s="11" customFormat="1">
      <c r="B290" s="232"/>
      <c r="C290" s="233"/>
      <c r="D290" s="234" t="s">
        <v>144</v>
      </c>
      <c r="E290" s="233"/>
      <c r="F290" s="236" t="s">
        <v>503</v>
      </c>
      <c r="G290" s="233"/>
      <c r="H290" s="237">
        <v>148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144</v>
      </c>
      <c r="AU290" s="243" t="s">
        <v>142</v>
      </c>
      <c r="AV290" s="11" t="s">
        <v>142</v>
      </c>
      <c r="AW290" s="11" t="s">
        <v>6</v>
      </c>
      <c r="AX290" s="11" t="s">
        <v>81</v>
      </c>
      <c r="AY290" s="243" t="s">
        <v>134</v>
      </c>
    </row>
    <row r="291" s="1" customFormat="1" ht="22.8" customHeight="1">
      <c r="B291" s="45"/>
      <c r="C291" s="220" t="s">
        <v>504</v>
      </c>
      <c r="D291" s="220" t="s">
        <v>136</v>
      </c>
      <c r="E291" s="221" t="s">
        <v>505</v>
      </c>
      <c r="F291" s="222" t="s">
        <v>506</v>
      </c>
      <c r="G291" s="223" t="s">
        <v>488</v>
      </c>
      <c r="H291" s="224">
        <v>29.600000000000001</v>
      </c>
      <c r="I291" s="225"/>
      <c r="J291" s="226">
        <f>ROUND(I291*H291,2)</f>
        <v>0</v>
      </c>
      <c r="K291" s="222" t="s">
        <v>501</v>
      </c>
      <c r="L291" s="71"/>
      <c r="M291" s="227" t="s">
        <v>21</v>
      </c>
      <c r="N291" s="228" t="s">
        <v>45</v>
      </c>
      <c r="O291" s="46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AR291" s="23" t="s">
        <v>141</v>
      </c>
      <c r="AT291" s="23" t="s">
        <v>136</v>
      </c>
      <c r="AU291" s="23" t="s">
        <v>142</v>
      </c>
      <c r="AY291" s="23" t="s">
        <v>134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23" t="s">
        <v>142</v>
      </c>
      <c r="BK291" s="231">
        <f>ROUND(I291*H291,2)</f>
        <v>0</v>
      </c>
      <c r="BL291" s="23" t="s">
        <v>141</v>
      </c>
      <c r="BM291" s="23" t="s">
        <v>507</v>
      </c>
    </row>
    <row r="292" s="10" customFormat="1" ht="29.88" customHeight="1">
      <c r="B292" s="204"/>
      <c r="C292" s="205"/>
      <c r="D292" s="206" t="s">
        <v>72</v>
      </c>
      <c r="E292" s="218" t="s">
        <v>508</v>
      </c>
      <c r="F292" s="218" t="s">
        <v>509</v>
      </c>
      <c r="G292" s="205"/>
      <c r="H292" s="205"/>
      <c r="I292" s="208"/>
      <c r="J292" s="219">
        <f>BK292</f>
        <v>0</v>
      </c>
      <c r="K292" s="205"/>
      <c r="L292" s="210"/>
      <c r="M292" s="211"/>
      <c r="N292" s="212"/>
      <c r="O292" s="212"/>
      <c r="P292" s="213">
        <f>P293</f>
        <v>0</v>
      </c>
      <c r="Q292" s="212"/>
      <c r="R292" s="213">
        <f>R293</f>
        <v>0</v>
      </c>
      <c r="S292" s="212"/>
      <c r="T292" s="214">
        <f>T293</f>
        <v>0</v>
      </c>
      <c r="AR292" s="215" t="s">
        <v>81</v>
      </c>
      <c r="AT292" s="216" t="s">
        <v>72</v>
      </c>
      <c r="AU292" s="216" t="s">
        <v>81</v>
      </c>
      <c r="AY292" s="215" t="s">
        <v>134</v>
      </c>
      <c r="BK292" s="217">
        <f>BK293</f>
        <v>0</v>
      </c>
    </row>
    <row r="293" s="1" customFormat="1" ht="14.4" customHeight="1">
      <c r="B293" s="45"/>
      <c r="C293" s="220" t="s">
        <v>510</v>
      </c>
      <c r="D293" s="220" t="s">
        <v>136</v>
      </c>
      <c r="E293" s="221" t="s">
        <v>511</v>
      </c>
      <c r="F293" s="222" t="s">
        <v>512</v>
      </c>
      <c r="G293" s="223" t="s">
        <v>488</v>
      </c>
      <c r="H293" s="224">
        <v>45.039000000000001</v>
      </c>
      <c r="I293" s="225"/>
      <c r="J293" s="226">
        <f>ROUND(I293*H293,2)</f>
        <v>0</v>
      </c>
      <c r="K293" s="222" t="s">
        <v>140</v>
      </c>
      <c r="L293" s="71"/>
      <c r="M293" s="227" t="s">
        <v>21</v>
      </c>
      <c r="N293" s="228" t="s">
        <v>45</v>
      </c>
      <c r="O293" s="46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AR293" s="23" t="s">
        <v>141</v>
      </c>
      <c r="AT293" s="23" t="s">
        <v>136</v>
      </c>
      <c r="AU293" s="23" t="s">
        <v>142</v>
      </c>
      <c r="AY293" s="23" t="s">
        <v>134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23" t="s">
        <v>142</v>
      </c>
      <c r="BK293" s="231">
        <f>ROUND(I293*H293,2)</f>
        <v>0</v>
      </c>
      <c r="BL293" s="23" t="s">
        <v>141</v>
      </c>
      <c r="BM293" s="23" t="s">
        <v>513</v>
      </c>
    </row>
    <row r="294" s="10" customFormat="1" ht="37.44" customHeight="1">
      <c r="B294" s="204"/>
      <c r="C294" s="205"/>
      <c r="D294" s="206" t="s">
        <v>72</v>
      </c>
      <c r="E294" s="207" t="s">
        <v>514</v>
      </c>
      <c r="F294" s="207" t="s">
        <v>515</v>
      </c>
      <c r="G294" s="205"/>
      <c r="H294" s="205"/>
      <c r="I294" s="208"/>
      <c r="J294" s="209">
        <f>BK294</f>
        <v>0</v>
      </c>
      <c r="K294" s="205"/>
      <c r="L294" s="210"/>
      <c r="M294" s="211"/>
      <c r="N294" s="212"/>
      <c r="O294" s="212"/>
      <c r="P294" s="213">
        <f>P295+P301+P303+P307+P314+P346+P350+P356+P375+P391+P396</f>
        <v>0</v>
      </c>
      <c r="Q294" s="212"/>
      <c r="R294" s="213">
        <f>R295+R301+R303+R307+R314+R346+R350+R356+R375+R391+R396</f>
        <v>46.564093679999992</v>
      </c>
      <c r="S294" s="212"/>
      <c r="T294" s="214">
        <f>T295+T301+T303+T307+T314+T346+T350+T356+T375+T391+T396</f>
        <v>15.037206520000002</v>
      </c>
      <c r="AR294" s="215" t="s">
        <v>142</v>
      </c>
      <c r="AT294" s="216" t="s">
        <v>72</v>
      </c>
      <c r="AU294" s="216" t="s">
        <v>73</v>
      </c>
      <c r="AY294" s="215" t="s">
        <v>134</v>
      </c>
      <c r="BK294" s="217">
        <f>BK295+BK301+BK303+BK307+BK314+BK346+BK350+BK356+BK375+BK391+BK396</f>
        <v>0</v>
      </c>
    </row>
    <row r="295" s="10" customFormat="1" ht="19.92" customHeight="1">
      <c r="B295" s="204"/>
      <c r="C295" s="205"/>
      <c r="D295" s="206" t="s">
        <v>72</v>
      </c>
      <c r="E295" s="218" t="s">
        <v>516</v>
      </c>
      <c r="F295" s="218" t="s">
        <v>517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SUM(P296:P300)</f>
        <v>0</v>
      </c>
      <c r="Q295" s="212"/>
      <c r="R295" s="213">
        <f>SUM(R296:R300)</f>
        <v>3.2013760000000002</v>
      </c>
      <c r="S295" s="212"/>
      <c r="T295" s="214">
        <f>SUM(T296:T300)</f>
        <v>0</v>
      </c>
      <c r="AR295" s="215" t="s">
        <v>142</v>
      </c>
      <c r="AT295" s="216" t="s">
        <v>72</v>
      </c>
      <c r="AU295" s="216" t="s">
        <v>81</v>
      </c>
      <c r="AY295" s="215" t="s">
        <v>134</v>
      </c>
      <c r="BK295" s="217">
        <f>SUM(BK296:BK300)</f>
        <v>0</v>
      </c>
    </row>
    <row r="296" s="1" customFormat="1" ht="22.8" customHeight="1">
      <c r="B296" s="45"/>
      <c r="C296" s="220" t="s">
        <v>518</v>
      </c>
      <c r="D296" s="220" t="s">
        <v>136</v>
      </c>
      <c r="E296" s="221" t="s">
        <v>519</v>
      </c>
      <c r="F296" s="222" t="s">
        <v>520</v>
      </c>
      <c r="G296" s="223" t="s">
        <v>139</v>
      </c>
      <c r="H296" s="224">
        <v>666.95299999999997</v>
      </c>
      <c r="I296" s="225"/>
      <c r="J296" s="226">
        <f>ROUND(I296*H296,2)</f>
        <v>0</v>
      </c>
      <c r="K296" s="222" t="s">
        <v>140</v>
      </c>
      <c r="L296" s="71"/>
      <c r="M296" s="227" t="s">
        <v>21</v>
      </c>
      <c r="N296" s="228" t="s">
        <v>45</v>
      </c>
      <c r="O296" s="46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AR296" s="23" t="s">
        <v>222</v>
      </c>
      <c r="AT296" s="23" t="s">
        <v>136</v>
      </c>
      <c r="AU296" s="23" t="s">
        <v>142</v>
      </c>
      <c r="AY296" s="23" t="s">
        <v>134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23" t="s">
        <v>142</v>
      </c>
      <c r="BK296" s="231">
        <f>ROUND(I296*H296,2)</f>
        <v>0</v>
      </c>
      <c r="BL296" s="23" t="s">
        <v>222</v>
      </c>
      <c r="BM296" s="23" t="s">
        <v>521</v>
      </c>
    </row>
    <row r="297" s="11" customFormat="1">
      <c r="B297" s="232"/>
      <c r="C297" s="233"/>
      <c r="D297" s="234" t="s">
        <v>144</v>
      </c>
      <c r="E297" s="235" t="s">
        <v>21</v>
      </c>
      <c r="F297" s="236" t="s">
        <v>522</v>
      </c>
      <c r="G297" s="233"/>
      <c r="H297" s="237">
        <v>666.95299999999997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144</v>
      </c>
      <c r="AU297" s="243" t="s">
        <v>142</v>
      </c>
      <c r="AV297" s="11" t="s">
        <v>142</v>
      </c>
      <c r="AW297" s="11" t="s">
        <v>36</v>
      </c>
      <c r="AX297" s="11" t="s">
        <v>81</v>
      </c>
      <c r="AY297" s="243" t="s">
        <v>134</v>
      </c>
    </row>
    <row r="298" s="1" customFormat="1" ht="22.8" customHeight="1">
      <c r="B298" s="45"/>
      <c r="C298" s="244" t="s">
        <v>523</v>
      </c>
      <c r="D298" s="244" t="s">
        <v>168</v>
      </c>
      <c r="E298" s="245" t="s">
        <v>524</v>
      </c>
      <c r="F298" s="246" t="s">
        <v>525</v>
      </c>
      <c r="G298" s="247" t="s">
        <v>139</v>
      </c>
      <c r="H298" s="248">
        <v>800.34400000000005</v>
      </c>
      <c r="I298" s="249"/>
      <c r="J298" s="250">
        <f>ROUND(I298*H298,2)</f>
        <v>0</v>
      </c>
      <c r="K298" s="246" t="s">
        <v>140</v>
      </c>
      <c r="L298" s="251"/>
      <c r="M298" s="252" t="s">
        <v>21</v>
      </c>
      <c r="N298" s="253" t="s">
        <v>45</v>
      </c>
      <c r="O298" s="46"/>
      <c r="P298" s="229">
        <f>O298*H298</f>
        <v>0</v>
      </c>
      <c r="Q298" s="229">
        <v>0.0040000000000000001</v>
      </c>
      <c r="R298" s="229">
        <f>Q298*H298</f>
        <v>3.2013760000000002</v>
      </c>
      <c r="S298" s="229">
        <v>0</v>
      </c>
      <c r="T298" s="230">
        <f>S298*H298</f>
        <v>0</v>
      </c>
      <c r="AR298" s="23" t="s">
        <v>311</v>
      </c>
      <c r="AT298" s="23" t="s">
        <v>168</v>
      </c>
      <c r="AU298" s="23" t="s">
        <v>142</v>
      </c>
      <c r="AY298" s="23" t="s">
        <v>134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23" t="s">
        <v>142</v>
      </c>
      <c r="BK298" s="231">
        <f>ROUND(I298*H298,2)</f>
        <v>0</v>
      </c>
      <c r="BL298" s="23" t="s">
        <v>222</v>
      </c>
      <c r="BM298" s="23" t="s">
        <v>526</v>
      </c>
    </row>
    <row r="299" s="11" customFormat="1">
      <c r="B299" s="232"/>
      <c r="C299" s="233"/>
      <c r="D299" s="234" t="s">
        <v>144</v>
      </c>
      <c r="E299" s="233"/>
      <c r="F299" s="236" t="s">
        <v>527</v>
      </c>
      <c r="G299" s="233"/>
      <c r="H299" s="237">
        <v>800.34400000000005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AT299" s="243" t="s">
        <v>144</v>
      </c>
      <c r="AU299" s="243" t="s">
        <v>142</v>
      </c>
      <c r="AV299" s="11" t="s">
        <v>142</v>
      </c>
      <c r="AW299" s="11" t="s">
        <v>6</v>
      </c>
      <c r="AX299" s="11" t="s">
        <v>81</v>
      </c>
      <c r="AY299" s="243" t="s">
        <v>134</v>
      </c>
    </row>
    <row r="300" s="1" customFormat="1" ht="22.8" customHeight="1">
      <c r="B300" s="45"/>
      <c r="C300" s="220" t="s">
        <v>528</v>
      </c>
      <c r="D300" s="220" t="s">
        <v>136</v>
      </c>
      <c r="E300" s="221" t="s">
        <v>529</v>
      </c>
      <c r="F300" s="222" t="s">
        <v>530</v>
      </c>
      <c r="G300" s="223" t="s">
        <v>488</v>
      </c>
      <c r="H300" s="224">
        <v>3.2010000000000001</v>
      </c>
      <c r="I300" s="225"/>
      <c r="J300" s="226">
        <f>ROUND(I300*H300,2)</f>
        <v>0</v>
      </c>
      <c r="K300" s="222" t="s">
        <v>140</v>
      </c>
      <c r="L300" s="71"/>
      <c r="M300" s="227" t="s">
        <v>21</v>
      </c>
      <c r="N300" s="228" t="s">
        <v>45</v>
      </c>
      <c r="O300" s="46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AR300" s="23" t="s">
        <v>222</v>
      </c>
      <c r="AT300" s="23" t="s">
        <v>136</v>
      </c>
      <c r="AU300" s="23" t="s">
        <v>142</v>
      </c>
      <c r="AY300" s="23" t="s">
        <v>134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23" t="s">
        <v>142</v>
      </c>
      <c r="BK300" s="231">
        <f>ROUND(I300*H300,2)</f>
        <v>0</v>
      </c>
      <c r="BL300" s="23" t="s">
        <v>222</v>
      </c>
      <c r="BM300" s="23" t="s">
        <v>531</v>
      </c>
    </row>
    <row r="301" s="10" customFormat="1" ht="29.88" customHeight="1">
      <c r="B301" s="204"/>
      <c r="C301" s="205"/>
      <c r="D301" s="206" t="s">
        <v>72</v>
      </c>
      <c r="E301" s="218" t="s">
        <v>532</v>
      </c>
      <c r="F301" s="218" t="s">
        <v>533</v>
      </c>
      <c r="G301" s="205"/>
      <c r="H301" s="205"/>
      <c r="I301" s="208"/>
      <c r="J301" s="219">
        <f>BK301</f>
        <v>0</v>
      </c>
      <c r="K301" s="205"/>
      <c r="L301" s="210"/>
      <c r="M301" s="211"/>
      <c r="N301" s="212"/>
      <c r="O301" s="212"/>
      <c r="P301" s="213">
        <f>P302</f>
        <v>0</v>
      </c>
      <c r="Q301" s="212"/>
      <c r="R301" s="213">
        <f>R302</f>
        <v>0</v>
      </c>
      <c r="S301" s="212"/>
      <c r="T301" s="214">
        <f>T302</f>
        <v>0</v>
      </c>
      <c r="AR301" s="215" t="s">
        <v>142</v>
      </c>
      <c r="AT301" s="216" t="s">
        <v>72</v>
      </c>
      <c r="AU301" s="216" t="s">
        <v>81</v>
      </c>
      <c r="AY301" s="215" t="s">
        <v>134</v>
      </c>
      <c r="BK301" s="217">
        <f>BK302</f>
        <v>0</v>
      </c>
    </row>
    <row r="302" s="1" customFormat="1" ht="14.4" customHeight="1">
      <c r="B302" s="45"/>
      <c r="C302" s="220" t="s">
        <v>534</v>
      </c>
      <c r="D302" s="220" t="s">
        <v>136</v>
      </c>
      <c r="E302" s="221" t="s">
        <v>535</v>
      </c>
      <c r="F302" s="222" t="s">
        <v>536</v>
      </c>
      <c r="G302" s="223" t="s">
        <v>537</v>
      </c>
      <c r="H302" s="224">
        <v>1</v>
      </c>
      <c r="I302" s="225"/>
      <c r="J302" s="226">
        <f>ROUND(I302*H302,2)</f>
        <v>0</v>
      </c>
      <c r="K302" s="222" t="s">
        <v>21</v>
      </c>
      <c r="L302" s="71"/>
      <c r="M302" s="227" t="s">
        <v>21</v>
      </c>
      <c r="N302" s="228" t="s">
        <v>45</v>
      </c>
      <c r="O302" s="46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AR302" s="23" t="s">
        <v>222</v>
      </c>
      <c r="AT302" s="23" t="s">
        <v>136</v>
      </c>
      <c r="AU302" s="23" t="s">
        <v>142</v>
      </c>
      <c r="AY302" s="23" t="s">
        <v>134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23" t="s">
        <v>142</v>
      </c>
      <c r="BK302" s="231">
        <f>ROUND(I302*H302,2)</f>
        <v>0</v>
      </c>
      <c r="BL302" s="23" t="s">
        <v>222</v>
      </c>
      <c r="BM302" s="23" t="s">
        <v>538</v>
      </c>
    </row>
    <row r="303" s="10" customFormat="1" ht="29.88" customHeight="1">
      <c r="B303" s="204"/>
      <c r="C303" s="205"/>
      <c r="D303" s="206" t="s">
        <v>72</v>
      </c>
      <c r="E303" s="218" t="s">
        <v>539</v>
      </c>
      <c r="F303" s="218" t="s">
        <v>540</v>
      </c>
      <c r="G303" s="205"/>
      <c r="H303" s="205"/>
      <c r="I303" s="208"/>
      <c r="J303" s="219">
        <f>BK303</f>
        <v>0</v>
      </c>
      <c r="K303" s="205"/>
      <c r="L303" s="210"/>
      <c r="M303" s="211"/>
      <c r="N303" s="212"/>
      <c r="O303" s="212"/>
      <c r="P303" s="213">
        <f>SUM(P304:P306)</f>
        <v>0</v>
      </c>
      <c r="Q303" s="212"/>
      <c r="R303" s="213">
        <f>SUM(R304:R306)</f>
        <v>0.0126</v>
      </c>
      <c r="S303" s="212"/>
      <c r="T303" s="214">
        <f>SUM(T304:T306)</f>
        <v>0</v>
      </c>
      <c r="AR303" s="215" t="s">
        <v>142</v>
      </c>
      <c r="AT303" s="216" t="s">
        <v>72</v>
      </c>
      <c r="AU303" s="216" t="s">
        <v>81</v>
      </c>
      <c r="AY303" s="215" t="s">
        <v>134</v>
      </c>
      <c r="BK303" s="217">
        <f>SUM(BK304:BK306)</f>
        <v>0</v>
      </c>
    </row>
    <row r="304" s="1" customFormat="1" ht="22.8" customHeight="1">
      <c r="B304" s="45"/>
      <c r="C304" s="220" t="s">
        <v>541</v>
      </c>
      <c r="D304" s="220" t="s">
        <v>136</v>
      </c>
      <c r="E304" s="221" t="s">
        <v>542</v>
      </c>
      <c r="F304" s="222" t="s">
        <v>543</v>
      </c>
      <c r="G304" s="223" t="s">
        <v>347</v>
      </c>
      <c r="H304" s="224">
        <v>3</v>
      </c>
      <c r="I304" s="225"/>
      <c r="J304" s="226">
        <f>ROUND(I304*H304,2)</f>
        <v>0</v>
      </c>
      <c r="K304" s="222" t="s">
        <v>140</v>
      </c>
      <c r="L304" s="71"/>
      <c r="M304" s="227" t="s">
        <v>21</v>
      </c>
      <c r="N304" s="228" t="s">
        <v>45</v>
      </c>
      <c r="O304" s="46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AR304" s="23" t="s">
        <v>222</v>
      </c>
      <c r="AT304" s="23" t="s">
        <v>136</v>
      </c>
      <c r="AU304" s="23" t="s">
        <v>142</v>
      </c>
      <c r="AY304" s="23" t="s">
        <v>134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3" t="s">
        <v>142</v>
      </c>
      <c r="BK304" s="231">
        <f>ROUND(I304*H304,2)</f>
        <v>0</v>
      </c>
      <c r="BL304" s="23" t="s">
        <v>222</v>
      </c>
      <c r="BM304" s="23" t="s">
        <v>544</v>
      </c>
    </row>
    <row r="305" s="1" customFormat="1" ht="22.8" customHeight="1">
      <c r="B305" s="45"/>
      <c r="C305" s="244" t="s">
        <v>545</v>
      </c>
      <c r="D305" s="244" t="s">
        <v>168</v>
      </c>
      <c r="E305" s="245" t="s">
        <v>546</v>
      </c>
      <c r="F305" s="246" t="s">
        <v>547</v>
      </c>
      <c r="G305" s="247" t="s">
        <v>347</v>
      </c>
      <c r="H305" s="248">
        <v>3</v>
      </c>
      <c r="I305" s="249"/>
      <c r="J305" s="250">
        <f>ROUND(I305*H305,2)</f>
        <v>0</v>
      </c>
      <c r="K305" s="246" t="s">
        <v>21</v>
      </c>
      <c r="L305" s="251"/>
      <c r="M305" s="252" t="s">
        <v>21</v>
      </c>
      <c r="N305" s="253" t="s">
        <v>45</v>
      </c>
      <c r="O305" s="46"/>
      <c r="P305" s="229">
        <f>O305*H305</f>
        <v>0</v>
      </c>
      <c r="Q305" s="229">
        <v>0.0041999999999999997</v>
      </c>
      <c r="R305" s="229">
        <f>Q305*H305</f>
        <v>0.0126</v>
      </c>
      <c r="S305" s="229">
        <v>0</v>
      </c>
      <c r="T305" s="230">
        <f>S305*H305</f>
        <v>0</v>
      </c>
      <c r="AR305" s="23" t="s">
        <v>311</v>
      </c>
      <c r="AT305" s="23" t="s">
        <v>168</v>
      </c>
      <c r="AU305" s="23" t="s">
        <v>142</v>
      </c>
      <c r="AY305" s="23" t="s">
        <v>134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23" t="s">
        <v>142</v>
      </c>
      <c r="BK305" s="231">
        <f>ROUND(I305*H305,2)</f>
        <v>0</v>
      </c>
      <c r="BL305" s="23" t="s">
        <v>222</v>
      </c>
      <c r="BM305" s="23" t="s">
        <v>548</v>
      </c>
    </row>
    <row r="306" s="11" customFormat="1">
      <c r="B306" s="232"/>
      <c r="C306" s="233"/>
      <c r="D306" s="234" t="s">
        <v>144</v>
      </c>
      <c r="E306" s="233"/>
      <c r="F306" s="236" t="s">
        <v>549</v>
      </c>
      <c r="G306" s="233"/>
      <c r="H306" s="237">
        <v>3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AT306" s="243" t="s">
        <v>144</v>
      </c>
      <c r="AU306" s="243" t="s">
        <v>142</v>
      </c>
      <c r="AV306" s="11" t="s">
        <v>142</v>
      </c>
      <c r="AW306" s="11" t="s">
        <v>6</v>
      </c>
      <c r="AX306" s="11" t="s">
        <v>81</v>
      </c>
      <c r="AY306" s="243" t="s">
        <v>134</v>
      </c>
    </row>
    <row r="307" s="10" customFormat="1" ht="29.88" customHeight="1">
      <c r="B307" s="204"/>
      <c r="C307" s="205"/>
      <c r="D307" s="206" t="s">
        <v>72</v>
      </c>
      <c r="E307" s="218" t="s">
        <v>550</v>
      </c>
      <c r="F307" s="218" t="s">
        <v>551</v>
      </c>
      <c r="G307" s="205"/>
      <c r="H307" s="205"/>
      <c r="I307" s="208"/>
      <c r="J307" s="219">
        <f>BK307</f>
        <v>0</v>
      </c>
      <c r="K307" s="205"/>
      <c r="L307" s="210"/>
      <c r="M307" s="211"/>
      <c r="N307" s="212"/>
      <c r="O307" s="212"/>
      <c r="P307" s="213">
        <f>SUM(P308:P313)</f>
        <v>0</v>
      </c>
      <c r="Q307" s="212"/>
      <c r="R307" s="213">
        <f>SUM(R308:R313)</f>
        <v>9.1325330000000005</v>
      </c>
      <c r="S307" s="212"/>
      <c r="T307" s="214">
        <f>SUM(T308:T313)</f>
        <v>10.448805</v>
      </c>
      <c r="AR307" s="215" t="s">
        <v>142</v>
      </c>
      <c r="AT307" s="216" t="s">
        <v>72</v>
      </c>
      <c r="AU307" s="216" t="s">
        <v>81</v>
      </c>
      <c r="AY307" s="215" t="s">
        <v>134</v>
      </c>
      <c r="BK307" s="217">
        <f>SUM(BK308:BK313)</f>
        <v>0</v>
      </c>
    </row>
    <row r="308" s="1" customFormat="1" ht="22.8" customHeight="1">
      <c r="B308" s="45"/>
      <c r="C308" s="220" t="s">
        <v>552</v>
      </c>
      <c r="D308" s="220" t="s">
        <v>136</v>
      </c>
      <c r="E308" s="221" t="s">
        <v>553</v>
      </c>
      <c r="F308" s="222" t="s">
        <v>554</v>
      </c>
      <c r="G308" s="223" t="s">
        <v>139</v>
      </c>
      <c r="H308" s="224">
        <v>637.31799999999998</v>
      </c>
      <c r="I308" s="225"/>
      <c r="J308" s="226">
        <f>ROUND(I308*H308,2)</f>
        <v>0</v>
      </c>
      <c r="K308" s="222" t="s">
        <v>140</v>
      </c>
      <c r="L308" s="71"/>
      <c r="M308" s="227" t="s">
        <v>21</v>
      </c>
      <c r="N308" s="228" t="s">
        <v>45</v>
      </c>
      <c r="O308" s="46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AR308" s="23" t="s">
        <v>222</v>
      </c>
      <c r="AT308" s="23" t="s">
        <v>136</v>
      </c>
      <c r="AU308" s="23" t="s">
        <v>142</v>
      </c>
      <c r="AY308" s="23" t="s">
        <v>134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23" t="s">
        <v>142</v>
      </c>
      <c r="BK308" s="231">
        <f>ROUND(I308*H308,2)</f>
        <v>0</v>
      </c>
      <c r="BL308" s="23" t="s">
        <v>222</v>
      </c>
      <c r="BM308" s="23" t="s">
        <v>555</v>
      </c>
    </row>
    <row r="309" s="11" customFormat="1">
      <c r="B309" s="232"/>
      <c r="C309" s="233"/>
      <c r="D309" s="234" t="s">
        <v>144</v>
      </c>
      <c r="E309" s="235" t="s">
        <v>21</v>
      </c>
      <c r="F309" s="236" t="s">
        <v>556</v>
      </c>
      <c r="G309" s="233"/>
      <c r="H309" s="237">
        <v>637.31799999999998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144</v>
      </c>
      <c r="AU309" s="243" t="s">
        <v>142</v>
      </c>
      <c r="AV309" s="11" t="s">
        <v>142</v>
      </c>
      <c r="AW309" s="11" t="s">
        <v>36</v>
      </c>
      <c r="AX309" s="11" t="s">
        <v>81</v>
      </c>
      <c r="AY309" s="243" t="s">
        <v>134</v>
      </c>
    </row>
    <row r="310" s="1" customFormat="1" ht="14.4" customHeight="1">
      <c r="B310" s="45"/>
      <c r="C310" s="244" t="s">
        <v>557</v>
      </c>
      <c r="D310" s="244" t="s">
        <v>168</v>
      </c>
      <c r="E310" s="245" t="s">
        <v>558</v>
      </c>
      <c r="F310" s="246" t="s">
        <v>559</v>
      </c>
      <c r="G310" s="247" t="s">
        <v>148</v>
      </c>
      <c r="H310" s="248">
        <v>15.929</v>
      </c>
      <c r="I310" s="249"/>
      <c r="J310" s="250">
        <f>ROUND(I310*H310,2)</f>
        <v>0</v>
      </c>
      <c r="K310" s="246" t="s">
        <v>140</v>
      </c>
      <c r="L310" s="251"/>
      <c r="M310" s="252" t="s">
        <v>21</v>
      </c>
      <c r="N310" s="253" t="s">
        <v>45</v>
      </c>
      <c r="O310" s="46"/>
      <c r="P310" s="229">
        <f>O310*H310</f>
        <v>0</v>
      </c>
      <c r="Q310" s="229">
        <v>0.55000000000000004</v>
      </c>
      <c r="R310" s="229">
        <f>Q310*H310</f>
        <v>8.7609500000000011</v>
      </c>
      <c r="S310" s="229">
        <v>0</v>
      </c>
      <c r="T310" s="230">
        <f>S310*H310</f>
        <v>0</v>
      </c>
      <c r="AR310" s="23" t="s">
        <v>311</v>
      </c>
      <c r="AT310" s="23" t="s">
        <v>168</v>
      </c>
      <c r="AU310" s="23" t="s">
        <v>142</v>
      </c>
      <c r="AY310" s="23" t="s">
        <v>134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23" t="s">
        <v>142</v>
      </c>
      <c r="BK310" s="231">
        <f>ROUND(I310*H310,2)</f>
        <v>0</v>
      </c>
      <c r="BL310" s="23" t="s">
        <v>222</v>
      </c>
      <c r="BM310" s="23" t="s">
        <v>560</v>
      </c>
    </row>
    <row r="311" s="1" customFormat="1" ht="14.4" customHeight="1">
      <c r="B311" s="45"/>
      <c r="C311" s="220" t="s">
        <v>561</v>
      </c>
      <c r="D311" s="220" t="s">
        <v>136</v>
      </c>
      <c r="E311" s="221" t="s">
        <v>562</v>
      </c>
      <c r="F311" s="222" t="s">
        <v>563</v>
      </c>
      <c r="G311" s="223" t="s">
        <v>139</v>
      </c>
      <c r="H311" s="224">
        <v>696.58699999999999</v>
      </c>
      <c r="I311" s="225"/>
      <c r="J311" s="226">
        <f>ROUND(I311*H311,2)</f>
        <v>0</v>
      </c>
      <c r="K311" s="222" t="s">
        <v>140</v>
      </c>
      <c r="L311" s="71"/>
      <c r="M311" s="227" t="s">
        <v>21</v>
      </c>
      <c r="N311" s="228" t="s">
        <v>45</v>
      </c>
      <c r="O311" s="46"/>
      <c r="P311" s="229">
        <f>O311*H311</f>
        <v>0</v>
      </c>
      <c r="Q311" s="229">
        <v>0</v>
      </c>
      <c r="R311" s="229">
        <f>Q311*H311</f>
        <v>0</v>
      </c>
      <c r="S311" s="229">
        <v>0.014999999999999999</v>
      </c>
      <c r="T311" s="230">
        <f>S311*H311</f>
        <v>10.448805</v>
      </c>
      <c r="AR311" s="23" t="s">
        <v>222</v>
      </c>
      <c r="AT311" s="23" t="s">
        <v>136</v>
      </c>
      <c r="AU311" s="23" t="s">
        <v>142</v>
      </c>
      <c r="AY311" s="23" t="s">
        <v>134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142</v>
      </c>
      <c r="BK311" s="231">
        <f>ROUND(I311*H311,2)</f>
        <v>0</v>
      </c>
      <c r="BL311" s="23" t="s">
        <v>222</v>
      </c>
      <c r="BM311" s="23" t="s">
        <v>564</v>
      </c>
    </row>
    <row r="312" s="1" customFormat="1" ht="22.8" customHeight="1">
      <c r="B312" s="45"/>
      <c r="C312" s="220" t="s">
        <v>565</v>
      </c>
      <c r="D312" s="220" t="s">
        <v>136</v>
      </c>
      <c r="E312" s="221" t="s">
        <v>566</v>
      </c>
      <c r="F312" s="222" t="s">
        <v>567</v>
      </c>
      <c r="G312" s="223" t="s">
        <v>148</v>
      </c>
      <c r="H312" s="224">
        <v>15.9</v>
      </c>
      <c r="I312" s="225"/>
      <c r="J312" s="226">
        <f>ROUND(I312*H312,2)</f>
        <v>0</v>
      </c>
      <c r="K312" s="222" t="s">
        <v>140</v>
      </c>
      <c r="L312" s="71"/>
      <c r="M312" s="227" t="s">
        <v>21</v>
      </c>
      <c r="N312" s="228" t="s">
        <v>45</v>
      </c>
      <c r="O312" s="46"/>
      <c r="P312" s="229">
        <f>O312*H312</f>
        <v>0</v>
      </c>
      <c r="Q312" s="229">
        <v>0.023369999999999998</v>
      </c>
      <c r="R312" s="229">
        <f>Q312*H312</f>
        <v>0.371583</v>
      </c>
      <c r="S312" s="229">
        <v>0</v>
      </c>
      <c r="T312" s="230">
        <f>S312*H312</f>
        <v>0</v>
      </c>
      <c r="AR312" s="23" t="s">
        <v>222</v>
      </c>
      <c r="AT312" s="23" t="s">
        <v>136</v>
      </c>
      <c r="AU312" s="23" t="s">
        <v>142</v>
      </c>
      <c r="AY312" s="23" t="s">
        <v>134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23" t="s">
        <v>142</v>
      </c>
      <c r="BK312" s="231">
        <f>ROUND(I312*H312,2)</f>
        <v>0</v>
      </c>
      <c r="BL312" s="23" t="s">
        <v>222</v>
      </c>
      <c r="BM312" s="23" t="s">
        <v>568</v>
      </c>
    </row>
    <row r="313" s="1" customFormat="1" ht="14.4" customHeight="1">
      <c r="B313" s="45"/>
      <c r="C313" s="220" t="s">
        <v>569</v>
      </c>
      <c r="D313" s="220" t="s">
        <v>136</v>
      </c>
      <c r="E313" s="221" t="s">
        <v>570</v>
      </c>
      <c r="F313" s="222" t="s">
        <v>571</v>
      </c>
      <c r="G313" s="223" t="s">
        <v>488</v>
      </c>
      <c r="H313" s="224">
        <v>9.1329999999999991</v>
      </c>
      <c r="I313" s="225"/>
      <c r="J313" s="226">
        <f>ROUND(I313*H313,2)</f>
        <v>0</v>
      </c>
      <c r="K313" s="222" t="s">
        <v>140</v>
      </c>
      <c r="L313" s="71"/>
      <c r="M313" s="227" t="s">
        <v>21</v>
      </c>
      <c r="N313" s="228" t="s">
        <v>45</v>
      </c>
      <c r="O313" s="46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AR313" s="23" t="s">
        <v>222</v>
      </c>
      <c r="AT313" s="23" t="s">
        <v>136</v>
      </c>
      <c r="AU313" s="23" t="s">
        <v>142</v>
      </c>
      <c r="AY313" s="23" t="s">
        <v>134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23" t="s">
        <v>142</v>
      </c>
      <c r="BK313" s="231">
        <f>ROUND(I313*H313,2)</f>
        <v>0</v>
      </c>
      <c r="BL313" s="23" t="s">
        <v>222</v>
      </c>
      <c r="BM313" s="23" t="s">
        <v>572</v>
      </c>
    </row>
    <row r="314" s="10" customFormat="1" ht="29.88" customHeight="1">
      <c r="B314" s="204"/>
      <c r="C314" s="205"/>
      <c r="D314" s="206" t="s">
        <v>72</v>
      </c>
      <c r="E314" s="218" t="s">
        <v>573</v>
      </c>
      <c r="F314" s="218" t="s">
        <v>574</v>
      </c>
      <c r="G314" s="205"/>
      <c r="H314" s="205"/>
      <c r="I314" s="208"/>
      <c r="J314" s="219">
        <f>BK314</f>
        <v>0</v>
      </c>
      <c r="K314" s="205"/>
      <c r="L314" s="210"/>
      <c r="M314" s="211"/>
      <c r="N314" s="212"/>
      <c r="O314" s="212"/>
      <c r="P314" s="213">
        <f>SUM(P315:P345)</f>
        <v>0</v>
      </c>
      <c r="Q314" s="212"/>
      <c r="R314" s="213">
        <f>SUM(R315:R345)</f>
        <v>6.6003352999999994</v>
      </c>
      <c r="S314" s="212"/>
      <c r="T314" s="214">
        <f>SUM(T315:T345)</f>
        <v>3.4659265200000005</v>
      </c>
      <c r="AR314" s="215" t="s">
        <v>142</v>
      </c>
      <c r="AT314" s="216" t="s">
        <v>72</v>
      </c>
      <c r="AU314" s="216" t="s">
        <v>81</v>
      </c>
      <c r="AY314" s="215" t="s">
        <v>134</v>
      </c>
      <c r="BK314" s="217">
        <f>SUM(BK315:BK345)</f>
        <v>0</v>
      </c>
    </row>
    <row r="315" s="1" customFormat="1" ht="14.4" customHeight="1">
      <c r="B315" s="45"/>
      <c r="C315" s="220" t="s">
        <v>575</v>
      </c>
      <c r="D315" s="220" t="s">
        <v>136</v>
      </c>
      <c r="E315" s="221" t="s">
        <v>576</v>
      </c>
      <c r="F315" s="222" t="s">
        <v>577</v>
      </c>
      <c r="G315" s="223" t="s">
        <v>139</v>
      </c>
      <c r="H315" s="224">
        <v>673.721</v>
      </c>
      <c r="I315" s="225"/>
      <c r="J315" s="226">
        <f>ROUND(I315*H315,2)</f>
        <v>0</v>
      </c>
      <c r="K315" s="222" t="s">
        <v>140</v>
      </c>
      <c r="L315" s="71"/>
      <c r="M315" s="227" t="s">
        <v>21</v>
      </c>
      <c r="N315" s="228" t="s">
        <v>45</v>
      </c>
      <c r="O315" s="46"/>
      <c r="P315" s="229">
        <f>O315*H315</f>
        <v>0</v>
      </c>
      <c r="Q315" s="229">
        <v>0</v>
      </c>
      <c r="R315" s="229">
        <f>Q315*H315</f>
        <v>0</v>
      </c>
      <c r="S315" s="229">
        <v>0.0031199999999999999</v>
      </c>
      <c r="T315" s="230">
        <f>S315*H315</f>
        <v>2.1020095200000002</v>
      </c>
      <c r="AR315" s="23" t="s">
        <v>222</v>
      </c>
      <c r="AT315" s="23" t="s">
        <v>136</v>
      </c>
      <c r="AU315" s="23" t="s">
        <v>142</v>
      </c>
      <c r="AY315" s="23" t="s">
        <v>134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23" t="s">
        <v>142</v>
      </c>
      <c r="BK315" s="231">
        <f>ROUND(I315*H315,2)</f>
        <v>0</v>
      </c>
      <c r="BL315" s="23" t="s">
        <v>222</v>
      </c>
      <c r="BM315" s="23" t="s">
        <v>578</v>
      </c>
    </row>
    <row r="316" s="1" customFormat="1" ht="14.4" customHeight="1">
      <c r="B316" s="45"/>
      <c r="C316" s="220" t="s">
        <v>579</v>
      </c>
      <c r="D316" s="220" t="s">
        <v>136</v>
      </c>
      <c r="E316" s="221" t="s">
        <v>580</v>
      </c>
      <c r="F316" s="222" t="s">
        <v>581</v>
      </c>
      <c r="G316" s="223" t="s">
        <v>238</v>
      </c>
      <c r="H316" s="224">
        <v>68.799999999999997</v>
      </c>
      <c r="I316" s="225"/>
      <c r="J316" s="226">
        <f>ROUND(I316*H316,2)</f>
        <v>0</v>
      </c>
      <c r="K316" s="222" t="s">
        <v>140</v>
      </c>
      <c r="L316" s="71"/>
      <c r="M316" s="227" t="s">
        <v>21</v>
      </c>
      <c r="N316" s="228" t="s">
        <v>45</v>
      </c>
      <c r="O316" s="46"/>
      <c r="P316" s="229">
        <f>O316*H316</f>
        <v>0</v>
      </c>
      <c r="Q316" s="229">
        <v>0</v>
      </c>
      <c r="R316" s="229">
        <f>Q316*H316</f>
        <v>0</v>
      </c>
      <c r="S316" s="229">
        <v>0.0018699999999999999</v>
      </c>
      <c r="T316" s="230">
        <f>S316*H316</f>
        <v>0.12865599999999999</v>
      </c>
      <c r="AR316" s="23" t="s">
        <v>222</v>
      </c>
      <c r="AT316" s="23" t="s">
        <v>136</v>
      </c>
      <c r="AU316" s="23" t="s">
        <v>142</v>
      </c>
      <c r="AY316" s="23" t="s">
        <v>134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23" t="s">
        <v>142</v>
      </c>
      <c r="BK316" s="231">
        <f>ROUND(I316*H316,2)</f>
        <v>0</v>
      </c>
      <c r="BL316" s="23" t="s">
        <v>222</v>
      </c>
      <c r="BM316" s="23" t="s">
        <v>582</v>
      </c>
    </row>
    <row r="317" s="11" customFormat="1">
      <c r="B317" s="232"/>
      <c r="C317" s="233"/>
      <c r="D317" s="234" t="s">
        <v>144</v>
      </c>
      <c r="E317" s="235" t="s">
        <v>21</v>
      </c>
      <c r="F317" s="236" t="s">
        <v>583</v>
      </c>
      <c r="G317" s="233"/>
      <c r="H317" s="237">
        <v>68.799999999999997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144</v>
      </c>
      <c r="AU317" s="243" t="s">
        <v>142</v>
      </c>
      <c r="AV317" s="11" t="s">
        <v>142</v>
      </c>
      <c r="AW317" s="11" t="s">
        <v>36</v>
      </c>
      <c r="AX317" s="11" t="s">
        <v>81</v>
      </c>
      <c r="AY317" s="243" t="s">
        <v>134</v>
      </c>
    </row>
    <row r="318" s="1" customFormat="1" ht="14.4" customHeight="1">
      <c r="B318" s="45"/>
      <c r="C318" s="220" t="s">
        <v>584</v>
      </c>
      <c r="D318" s="220" t="s">
        <v>136</v>
      </c>
      <c r="E318" s="221" t="s">
        <v>585</v>
      </c>
      <c r="F318" s="222" t="s">
        <v>586</v>
      </c>
      <c r="G318" s="223" t="s">
        <v>238</v>
      </c>
      <c r="H318" s="224">
        <v>121.5</v>
      </c>
      <c r="I318" s="225"/>
      <c r="J318" s="226">
        <f>ROUND(I318*H318,2)</f>
        <v>0</v>
      </c>
      <c r="K318" s="222" t="s">
        <v>140</v>
      </c>
      <c r="L318" s="71"/>
      <c r="M318" s="227" t="s">
        <v>21</v>
      </c>
      <c r="N318" s="228" t="s">
        <v>45</v>
      </c>
      <c r="O318" s="46"/>
      <c r="P318" s="229">
        <f>O318*H318</f>
        <v>0</v>
      </c>
      <c r="Q318" s="229">
        <v>0</v>
      </c>
      <c r="R318" s="229">
        <f>Q318*H318</f>
        <v>0</v>
      </c>
      <c r="S318" s="229">
        <v>0.0017700000000000001</v>
      </c>
      <c r="T318" s="230">
        <f>S318*H318</f>
        <v>0.21505500000000002</v>
      </c>
      <c r="AR318" s="23" t="s">
        <v>222</v>
      </c>
      <c r="AT318" s="23" t="s">
        <v>136</v>
      </c>
      <c r="AU318" s="23" t="s">
        <v>142</v>
      </c>
      <c r="AY318" s="23" t="s">
        <v>134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23" t="s">
        <v>142</v>
      </c>
      <c r="BK318" s="231">
        <f>ROUND(I318*H318,2)</f>
        <v>0</v>
      </c>
      <c r="BL318" s="23" t="s">
        <v>222</v>
      </c>
      <c r="BM318" s="23" t="s">
        <v>587</v>
      </c>
    </row>
    <row r="319" s="11" customFormat="1">
      <c r="B319" s="232"/>
      <c r="C319" s="233"/>
      <c r="D319" s="234" t="s">
        <v>144</v>
      </c>
      <c r="E319" s="235" t="s">
        <v>21</v>
      </c>
      <c r="F319" s="236" t="s">
        <v>588</v>
      </c>
      <c r="G319" s="233"/>
      <c r="H319" s="237">
        <v>121.5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144</v>
      </c>
      <c r="AU319" s="243" t="s">
        <v>142</v>
      </c>
      <c r="AV319" s="11" t="s">
        <v>142</v>
      </c>
      <c r="AW319" s="11" t="s">
        <v>36</v>
      </c>
      <c r="AX319" s="11" t="s">
        <v>81</v>
      </c>
      <c r="AY319" s="243" t="s">
        <v>134</v>
      </c>
    </row>
    <row r="320" s="1" customFormat="1" ht="14.4" customHeight="1">
      <c r="B320" s="45"/>
      <c r="C320" s="220" t="s">
        <v>589</v>
      </c>
      <c r="D320" s="220" t="s">
        <v>136</v>
      </c>
      <c r="E320" s="221" t="s">
        <v>590</v>
      </c>
      <c r="F320" s="222" t="s">
        <v>591</v>
      </c>
      <c r="G320" s="223" t="s">
        <v>347</v>
      </c>
      <c r="H320" s="224">
        <v>6</v>
      </c>
      <c r="I320" s="225"/>
      <c r="J320" s="226">
        <f>ROUND(I320*H320,2)</f>
        <v>0</v>
      </c>
      <c r="K320" s="222" t="s">
        <v>140</v>
      </c>
      <c r="L320" s="71"/>
      <c r="M320" s="227" t="s">
        <v>21</v>
      </c>
      <c r="N320" s="228" t="s">
        <v>45</v>
      </c>
      <c r="O320" s="46"/>
      <c r="P320" s="229">
        <f>O320*H320</f>
        <v>0</v>
      </c>
      <c r="Q320" s="229">
        <v>0</v>
      </c>
      <c r="R320" s="229">
        <f>Q320*H320</f>
        <v>0</v>
      </c>
      <c r="S320" s="229">
        <v>0.0090600000000000003</v>
      </c>
      <c r="T320" s="230">
        <f>S320*H320</f>
        <v>0.054360000000000006</v>
      </c>
      <c r="AR320" s="23" t="s">
        <v>222</v>
      </c>
      <c r="AT320" s="23" t="s">
        <v>136</v>
      </c>
      <c r="AU320" s="23" t="s">
        <v>142</v>
      </c>
      <c r="AY320" s="23" t="s">
        <v>134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23" t="s">
        <v>142</v>
      </c>
      <c r="BK320" s="231">
        <f>ROUND(I320*H320,2)</f>
        <v>0</v>
      </c>
      <c r="BL320" s="23" t="s">
        <v>222</v>
      </c>
      <c r="BM320" s="23" t="s">
        <v>592</v>
      </c>
    </row>
    <row r="321" s="1" customFormat="1" ht="14.4" customHeight="1">
      <c r="B321" s="45"/>
      <c r="C321" s="220" t="s">
        <v>593</v>
      </c>
      <c r="D321" s="220" t="s">
        <v>136</v>
      </c>
      <c r="E321" s="221" t="s">
        <v>594</v>
      </c>
      <c r="F321" s="222" t="s">
        <v>595</v>
      </c>
      <c r="G321" s="223" t="s">
        <v>238</v>
      </c>
      <c r="H321" s="224">
        <v>125.59999999999999</v>
      </c>
      <c r="I321" s="225"/>
      <c r="J321" s="226">
        <f>ROUND(I321*H321,2)</f>
        <v>0</v>
      </c>
      <c r="K321" s="222" t="s">
        <v>140</v>
      </c>
      <c r="L321" s="71"/>
      <c r="M321" s="227" t="s">
        <v>21</v>
      </c>
      <c r="N321" s="228" t="s">
        <v>45</v>
      </c>
      <c r="O321" s="46"/>
      <c r="P321" s="229">
        <f>O321*H321</f>
        <v>0</v>
      </c>
      <c r="Q321" s="229">
        <v>0</v>
      </c>
      <c r="R321" s="229">
        <f>Q321*H321</f>
        <v>0</v>
      </c>
      <c r="S321" s="229">
        <v>0.00167</v>
      </c>
      <c r="T321" s="230">
        <f>S321*H321</f>
        <v>0.20975199999999999</v>
      </c>
      <c r="AR321" s="23" t="s">
        <v>222</v>
      </c>
      <c r="AT321" s="23" t="s">
        <v>136</v>
      </c>
      <c r="AU321" s="23" t="s">
        <v>142</v>
      </c>
      <c r="AY321" s="23" t="s">
        <v>134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142</v>
      </c>
      <c r="BK321" s="231">
        <f>ROUND(I321*H321,2)</f>
        <v>0</v>
      </c>
      <c r="BL321" s="23" t="s">
        <v>222</v>
      </c>
      <c r="BM321" s="23" t="s">
        <v>596</v>
      </c>
    </row>
    <row r="322" s="11" customFormat="1">
      <c r="B322" s="232"/>
      <c r="C322" s="233"/>
      <c r="D322" s="234" t="s">
        <v>144</v>
      </c>
      <c r="E322" s="235" t="s">
        <v>21</v>
      </c>
      <c r="F322" s="236" t="s">
        <v>597</v>
      </c>
      <c r="G322" s="233"/>
      <c r="H322" s="237">
        <v>125.59999999999999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144</v>
      </c>
      <c r="AU322" s="243" t="s">
        <v>142</v>
      </c>
      <c r="AV322" s="11" t="s">
        <v>142</v>
      </c>
      <c r="AW322" s="11" t="s">
        <v>36</v>
      </c>
      <c r="AX322" s="11" t="s">
        <v>81</v>
      </c>
      <c r="AY322" s="243" t="s">
        <v>134</v>
      </c>
    </row>
    <row r="323" s="1" customFormat="1" ht="14.4" customHeight="1">
      <c r="B323" s="45"/>
      <c r="C323" s="220" t="s">
        <v>598</v>
      </c>
      <c r="D323" s="220" t="s">
        <v>136</v>
      </c>
      <c r="E323" s="221" t="s">
        <v>599</v>
      </c>
      <c r="F323" s="222" t="s">
        <v>600</v>
      </c>
      <c r="G323" s="223" t="s">
        <v>238</v>
      </c>
      <c r="H323" s="224">
        <v>56.920000000000002</v>
      </c>
      <c r="I323" s="225"/>
      <c r="J323" s="226">
        <f>ROUND(I323*H323,2)</f>
        <v>0</v>
      </c>
      <c r="K323" s="222" t="s">
        <v>140</v>
      </c>
      <c r="L323" s="71"/>
      <c r="M323" s="227" t="s">
        <v>21</v>
      </c>
      <c r="N323" s="228" t="s">
        <v>45</v>
      </c>
      <c r="O323" s="46"/>
      <c r="P323" s="229">
        <f>O323*H323</f>
        <v>0</v>
      </c>
      <c r="Q323" s="229">
        <v>0</v>
      </c>
      <c r="R323" s="229">
        <f>Q323*H323</f>
        <v>0</v>
      </c>
      <c r="S323" s="229">
        <v>0.00175</v>
      </c>
      <c r="T323" s="230">
        <f>S323*H323</f>
        <v>0.099610000000000004</v>
      </c>
      <c r="AR323" s="23" t="s">
        <v>222</v>
      </c>
      <c r="AT323" s="23" t="s">
        <v>136</v>
      </c>
      <c r="AU323" s="23" t="s">
        <v>142</v>
      </c>
      <c r="AY323" s="23" t="s">
        <v>134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23" t="s">
        <v>142</v>
      </c>
      <c r="BK323" s="231">
        <f>ROUND(I323*H323,2)</f>
        <v>0</v>
      </c>
      <c r="BL323" s="23" t="s">
        <v>222</v>
      </c>
      <c r="BM323" s="23" t="s">
        <v>601</v>
      </c>
    </row>
    <row r="324" s="11" customFormat="1">
      <c r="B324" s="232"/>
      <c r="C324" s="233"/>
      <c r="D324" s="234" t="s">
        <v>144</v>
      </c>
      <c r="E324" s="235" t="s">
        <v>21</v>
      </c>
      <c r="F324" s="236" t="s">
        <v>602</v>
      </c>
      <c r="G324" s="233"/>
      <c r="H324" s="237">
        <v>56.920000000000002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144</v>
      </c>
      <c r="AU324" s="243" t="s">
        <v>142</v>
      </c>
      <c r="AV324" s="11" t="s">
        <v>142</v>
      </c>
      <c r="AW324" s="11" t="s">
        <v>36</v>
      </c>
      <c r="AX324" s="11" t="s">
        <v>81</v>
      </c>
      <c r="AY324" s="243" t="s">
        <v>134</v>
      </c>
    </row>
    <row r="325" s="1" customFormat="1" ht="22.8" customHeight="1">
      <c r="B325" s="45"/>
      <c r="C325" s="220" t="s">
        <v>603</v>
      </c>
      <c r="D325" s="220" t="s">
        <v>136</v>
      </c>
      <c r="E325" s="221" t="s">
        <v>604</v>
      </c>
      <c r="F325" s="222" t="s">
        <v>605</v>
      </c>
      <c r="G325" s="223" t="s">
        <v>347</v>
      </c>
      <c r="H325" s="224">
        <v>6</v>
      </c>
      <c r="I325" s="225"/>
      <c r="J325" s="226">
        <f>ROUND(I325*H325,2)</f>
        <v>0</v>
      </c>
      <c r="K325" s="222" t="s">
        <v>140</v>
      </c>
      <c r="L325" s="71"/>
      <c r="M325" s="227" t="s">
        <v>21</v>
      </c>
      <c r="N325" s="228" t="s">
        <v>45</v>
      </c>
      <c r="O325" s="46"/>
      <c r="P325" s="229">
        <f>O325*H325</f>
        <v>0</v>
      </c>
      <c r="Q325" s="229">
        <v>0</v>
      </c>
      <c r="R325" s="229">
        <f>Q325*H325</f>
        <v>0</v>
      </c>
      <c r="S325" s="229">
        <v>0.0018799999999999999</v>
      </c>
      <c r="T325" s="230">
        <f>S325*H325</f>
        <v>0.01128</v>
      </c>
      <c r="AR325" s="23" t="s">
        <v>222</v>
      </c>
      <c r="AT325" s="23" t="s">
        <v>136</v>
      </c>
      <c r="AU325" s="23" t="s">
        <v>142</v>
      </c>
      <c r="AY325" s="23" t="s">
        <v>134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23" t="s">
        <v>142</v>
      </c>
      <c r="BK325" s="231">
        <f>ROUND(I325*H325,2)</f>
        <v>0</v>
      </c>
      <c r="BL325" s="23" t="s">
        <v>222</v>
      </c>
      <c r="BM325" s="23" t="s">
        <v>606</v>
      </c>
    </row>
    <row r="326" s="1" customFormat="1" ht="14.4" customHeight="1">
      <c r="B326" s="45"/>
      <c r="C326" s="220" t="s">
        <v>607</v>
      </c>
      <c r="D326" s="220" t="s">
        <v>136</v>
      </c>
      <c r="E326" s="221" t="s">
        <v>608</v>
      </c>
      <c r="F326" s="222" t="s">
        <v>609</v>
      </c>
      <c r="G326" s="223" t="s">
        <v>238</v>
      </c>
      <c r="H326" s="224">
        <v>124.5</v>
      </c>
      <c r="I326" s="225"/>
      <c r="J326" s="226">
        <f>ROUND(I326*H326,2)</f>
        <v>0</v>
      </c>
      <c r="K326" s="222" t="s">
        <v>140</v>
      </c>
      <c r="L326" s="71"/>
      <c r="M326" s="227" t="s">
        <v>21</v>
      </c>
      <c r="N326" s="228" t="s">
        <v>45</v>
      </c>
      <c r="O326" s="46"/>
      <c r="P326" s="229">
        <f>O326*H326</f>
        <v>0</v>
      </c>
      <c r="Q326" s="229">
        <v>0</v>
      </c>
      <c r="R326" s="229">
        <f>Q326*H326</f>
        <v>0</v>
      </c>
      <c r="S326" s="229">
        <v>0.0025999999999999999</v>
      </c>
      <c r="T326" s="230">
        <f>S326*H326</f>
        <v>0.32369999999999999</v>
      </c>
      <c r="AR326" s="23" t="s">
        <v>222</v>
      </c>
      <c r="AT326" s="23" t="s">
        <v>136</v>
      </c>
      <c r="AU326" s="23" t="s">
        <v>142</v>
      </c>
      <c r="AY326" s="23" t="s">
        <v>134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23" t="s">
        <v>142</v>
      </c>
      <c r="BK326" s="231">
        <f>ROUND(I326*H326,2)</f>
        <v>0</v>
      </c>
      <c r="BL326" s="23" t="s">
        <v>222</v>
      </c>
      <c r="BM326" s="23" t="s">
        <v>610</v>
      </c>
    </row>
    <row r="327" s="1" customFormat="1" ht="14.4" customHeight="1">
      <c r="B327" s="45"/>
      <c r="C327" s="220" t="s">
        <v>611</v>
      </c>
      <c r="D327" s="220" t="s">
        <v>136</v>
      </c>
      <c r="E327" s="221" t="s">
        <v>612</v>
      </c>
      <c r="F327" s="222" t="s">
        <v>613</v>
      </c>
      <c r="G327" s="223" t="s">
        <v>238</v>
      </c>
      <c r="H327" s="224">
        <v>81.599999999999994</v>
      </c>
      <c r="I327" s="225"/>
      <c r="J327" s="226">
        <f>ROUND(I327*H327,2)</f>
        <v>0</v>
      </c>
      <c r="K327" s="222" t="s">
        <v>140</v>
      </c>
      <c r="L327" s="71"/>
      <c r="M327" s="227" t="s">
        <v>21</v>
      </c>
      <c r="N327" s="228" t="s">
        <v>45</v>
      </c>
      <c r="O327" s="46"/>
      <c r="P327" s="229">
        <f>O327*H327</f>
        <v>0</v>
      </c>
      <c r="Q327" s="229">
        <v>0</v>
      </c>
      <c r="R327" s="229">
        <f>Q327*H327</f>
        <v>0</v>
      </c>
      <c r="S327" s="229">
        <v>0.0039399999999999999</v>
      </c>
      <c r="T327" s="230">
        <f>S327*H327</f>
        <v>0.32150399999999996</v>
      </c>
      <c r="AR327" s="23" t="s">
        <v>222</v>
      </c>
      <c r="AT327" s="23" t="s">
        <v>136</v>
      </c>
      <c r="AU327" s="23" t="s">
        <v>142</v>
      </c>
      <c r="AY327" s="23" t="s">
        <v>134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142</v>
      </c>
      <c r="BK327" s="231">
        <f>ROUND(I327*H327,2)</f>
        <v>0</v>
      </c>
      <c r="BL327" s="23" t="s">
        <v>222</v>
      </c>
      <c r="BM327" s="23" t="s">
        <v>614</v>
      </c>
    </row>
    <row r="328" s="11" customFormat="1">
      <c r="B328" s="232"/>
      <c r="C328" s="233"/>
      <c r="D328" s="234" t="s">
        <v>144</v>
      </c>
      <c r="E328" s="235" t="s">
        <v>21</v>
      </c>
      <c r="F328" s="236" t="s">
        <v>615</v>
      </c>
      <c r="G328" s="233"/>
      <c r="H328" s="237">
        <v>81.599999999999994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144</v>
      </c>
      <c r="AU328" s="243" t="s">
        <v>142</v>
      </c>
      <c r="AV328" s="11" t="s">
        <v>142</v>
      </c>
      <c r="AW328" s="11" t="s">
        <v>36</v>
      </c>
      <c r="AX328" s="11" t="s">
        <v>81</v>
      </c>
      <c r="AY328" s="243" t="s">
        <v>134</v>
      </c>
    </row>
    <row r="329" s="1" customFormat="1" ht="22.8" customHeight="1">
      <c r="B329" s="45"/>
      <c r="C329" s="220" t="s">
        <v>616</v>
      </c>
      <c r="D329" s="220" t="s">
        <v>136</v>
      </c>
      <c r="E329" s="221" t="s">
        <v>617</v>
      </c>
      <c r="F329" s="222" t="s">
        <v>618</v>
      </c>
      <c r="G329" s="223" t="s">
        <v>139</v>
      </c>
      <c r="H329" s="224">
        <v>673.721</v>
      </c>
      <c r="I329" s="225"/>
      <c r="J329" s="226">
        <f>ROUND(I329*H329,2)</f>
        <v>0</v>
      </c>
      <c r="K329" s="222" t="s">
        <v>140</v>
      </c>
      <c r="L329" s="71"/>
      <c r="M329" s="227" t="s">
        <v>21</v>
      </c>
      <c r="N329" s="228" t="s">
        <v>45</v>
      </c>
      <c r="O329" s="46"/>
      <c r="P329" s="229">
        <f>O329*H329</f>
        <v>0</v>
      </c>
      <c r="Q329" s="229">
        <v>0.0064999999999999997</v>
      </c>
      <c r="R329" s="229">
        <f>Q329*H329</f>
        <v>4.3791864999999994</v>
      </c>
      <c r="S329" s="229">
        <v>0</v>
      </c>
      <c r="T329" s="230">
        <f>S329*H329</f>
        <v>0</v>
      </c>
      <c r="AR329" s="23" t="s">
        <v>222</v>
      </c>
      <c r="AT329" s="23" t="s">
        <v>136</v>
      </c>
      <c r="AU329" s="23" t="s">
        <v>142</v>
      </c>
      <c r="AY329" s="23" t="s">
        <v>134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23" t="s">
        <v>142</v>
      </c>
      <c r="BK329" s="231">
        <f>ROUND(I329*H329,2)</f>
        <v>0</v>
      </c>
      <c r="BL329" s="23" t="s">
        <v>222</v>
      </c>
      <c r="BM329" s="23" t="s">
        <v>619</v>
      </c>
    </row>
    <row r="330" s="11" customFormat="1">
      <c r="B330" s="232"/>
      <c r="C330" s="233"/>
      <c r="D330" s="234" t="s">
        <v>144</v>
      </c>
      <c r="E330" s="235" t="s">
        <v>21</v>
      </c>
      <c r="F330" s="236" t="s">
        <v>620</v>
      </c>
      <c r="G330" s="233"/>
      <c r="H330" s="237">
        <v>6.7679999999999998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144</v>
      </c>
      <c r="AU330" s="243" t="s">
        <v>142</v>
      </c>
      <c r="AV330" s="11" t="s">
        <v>142</v>
      </c>
      <c r="AW330" s="11" t="s">
        <v>36</v>
      </c>
      <c r="AX330" s="11" t="s">
        <v>73</v>
      </c>
      <c r="AY330" s="243" t="s">
        <v>134</v>
      </c>
    </row>
    <row r="331" s="11" customFormat="1">
      <c r="B331" s="232"/>
      <c r="C331" s="233"/>
      <c r="D331" s="234" t="s">
        <v>144</v>
      </c>
      <c r="E331" s="235" t="s">
        <v>21</v>
      </c>
      <c r="F331" s="236" t="s">
        <v>522</v>
      </c>
      <c r="G331" s="233"/>
      <c r="H331" s="237">
        <v>666.95299999999997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144</v>
      </c>
      <c r="AU331" s="243" t="s">
        <v>142</v>
      </c>
      <c r="AV331" s="11" t="s">
        <v>142</v>
      </c>
      <c r="AW331" s="11" t="s">
        <v>36</v>
      </c>
      <c r="AX331" s="11" t="s">
        <v>73</v>
      </c>
      <c r="AY331" s="243" t="s">
        <v>134</v>
      </c>
    </row>
    <row r="332" s="13" customFormat="1">
      <c r="B332" s="264"/>
      <c r="C332" s="265"/>
      <c r="D332" s="234" t="s">
        <v>144</v>
      </c>
      <c r="E332" s="266" t="s">
        <v>21</v>
      </c>
      <c r="F332" s="267" t="s">
        <v>195</v>
      </c>
      <c r="G332" s="265"/>
      <c r="H332" s="268">
        <v>673.721</v>
      </c>
      <c r="I332" s="269"/>
      <c r="J332" s="265"/>
      <c r="K332" s="265"/>
      <c r="L332" s="270"/>
      <c r="M332" s="271"/>
      <c r="N332" s="272"/>
      <c r="O332" s="272"/>
      <c r="P332" s="272"/>
      <c r="Q332" s="272"/>
      <c r="R332" s="272"/>
      <c r="S332" s="272"/>
      <c r="T332" s="273"/>
      <c r="AT332" s="274" t="s">
        <v>144</v>
      </c>
      <c r="AU332" s="274" t="s">
        <v>142</v>
      </c>
      <c r="AV332" s="13" t="s">
        <v>141</v>
      </c>
      <c r="AW332" s="13" t="s">
        <v>36</v>
      </c>
      <c r="AX332" s="13" t="s">
        <v>81</v>
      </c>
      <c r="AY332" s="274" t="s">
        <v>134</v>
      </c>
    </row>
    <row r="333" s="1" customFormat="1" ht="22.8" customHeight="1">
      <c r="B333" s="45"/>
      <c r="C333" s="220" t="s">
        <v>621</v>
      </c>
      <c r="D333" s="220" t="s">
        <v>136</v>
      </c>
      <c r="E333" s="221" t="s">
        <v>622</v>
      </c>
      <c r="F333" s="222" t="s">
        <v>623</v>
      </c>
      <c r="G333" s="223" t="s">
        <v>238</v>
      </c>
      <c r="H333" s="224">
        <v>68.799999999999997</v>
      </c>
      <c r="I333" s="225"/>
      <c r="J333" s="226">
        <f>ROUND(I333*H333,2)</f>
        <v>0</v>
      </c>
      <c r="K333" s="222" t="s">
        <v>140</v>
      </c>
      <c r="L333" s="71"/>
      <c r="M333" s="227" t="s">
        <v>21</v>
      </c>
      <c r="N333" s="228" t="s">
        <v>45</v>
      </c>
      <c r="O333" s="46"/>
      <c r="P333" s="229">
        <f>O333*H333</f>
        <v>0</v>
      </c>
      <c r="Q333" s="229">
        <v>0.0028500000000000001</v>
      </c>
      <c r="R333" s="229">
        <f>Q333*H333</f>
        <v>0.19608</v>
      </c>
      <c r="S333" s="229">
        <v>0</v>
      </c>
      <c r="T333" s="230">
        <f>S333*H333</f>
        <v>0</v>
      </c>
      <c r="AR333" s="23" t="s">
        <v>222</v>
      </c>
      <c r="AT333" s="23" t="s">
        <v>136</v>
      </c>
      <c r="AU333" s="23" t="s">
        <v>142</v>
      </c>
      <c r="AY333" s="23" t="s">
        <v>134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23" t="s">
        <v>142</v>
      </c>
      <c r="BK333" s="231">
        <f>ROUND(I333*H333,2)</f>
        <v>0</v>
      </c>
      <c r="BL333" s="23" t="s">
        <v>222</v>
      </c>
      <c r="BM333" s="23" t="s">
        <v>624</v>
      </c>
    </row>
    <row r="334" s="1" customFormat="1" ht="22.8" customHeight="1">
      <c r="B334" s="45"/>
      <c r="C334" s="220" t="s">
        <v>625</v>
      </c>
      <c r="D334" s="220" t="s">
        <v>136</v>
      </c>
      <c r="E334" s="221" t="s">
        <v>626</v>
      </c>
      <c r="F334" s="222" t="s">
        <v>627</v>
      </c>
      <c r="G334" s="223" t="s">
        <v>238</v>
      </c>
      <c r="H334" s="224">
        <v>26.600000000000001</v>
      </c>
      <c r="I334" s="225"/>
      <c r="J334" s="226">
        <f>ROUND(I334*H334,2)</f>
        <v>0</v>
      </c>
      <c r="K334" s="222" t="s">
        <v>140</v>
      </c>
      <c r="L334" s="71"/>
      <c r="M334" s="227" t="s">
        <v>21</v>
      </c>
      <c r="N334" s="228" t="s">
        <v>45</v>
      </c>
      <c r="O334" s="46"/>
      <c r="P334" s="229">
        <f>O334*H334</f>
        <v>0</v>
      </c>
      <c r="Q334" s="229">
        <v>0.0028500000000000001</v>
      </c>
      <c r="R334" s="229">
        <f>Q334*H334</f>
        <v>0.075810000000000002</v>
      </c>
      <c r="S334" s="229">
        <v>0</v>
      </c>
      <c r="T334" s="230">
        <f>S334*H334</f>
        <v>0</v>
      </c>
      <c r="AR334" s="23" t="s">
        <v>222</v>
      </c>
      <c r="AT334" s="23" t="s">
        <v>136</v>
      </c>
      <c r="AU334" s="23" t="s">
        <v>142</v>
      </c>
      <c r="AY334" s="23" t="s">
        <v>134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23" t="s">
        <v>142</v>
      </c>
      <c r="BK334" s="231">
        <f>ROUND(I334*H334,2)</f>
        <v>0</v>
      </c>
      <c r="BL334" s="23" t="s">
        <v>222</v>
      </c>
      <c r="BM334" s="23" t="s">
        <v>628</v>
      </c>
    </row>
    <row r="335" s="11" customFormat="1">
      <c r="B335" s="232"/>
      <c r="C335" s="233"/>
      <c r="D335" s="234" t="s">
        <v>144</v>
      </c>
      <c r="E335" s="235" t="s">
        <v>21</v>
      </c>
      <c r="F335" s="236" t="s">
        <v>629</v>
      </c>
      <c r="G335" s="233"/>
      <c r="H335" s="237">
        <v>26.600000000000001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144</v>
      </c>
      <c r="AU335" s="243" t="s">
        <v>142</v>
      </c>
      <c r="AV335" s="11" t="s">
        <v>142</v>
      </c>
      <c r="AW335" s="11" t="s">
        <v>36</v>
      </c>
      <c r="AX335" s="11" t="s">
        <v>81</v>
      </c>
      <c r="AY335" s="243" t="s">
        <v>134</v>
      </c>
    </row>
    <row r="336" s="1" customFormat="1" ht="22.8" customHeight="1">
      <c r="B336" s="45"/>
      <c r="C336" s="220" t="s">
        <v>630</v>
      </c>
      <c r="D336" s="220" t="s">
        <v>136</v>
      </c>
      <c r="E336" s="221" t="s">
        <v>631</v>
      </c>
      <c r="F336" s="222" t="s">
        <v>632</v>
      </c>
      <c r="G336" s="223" t="s">
        <v>238</v>
      </c>
      <c r="H336" s="224">
        <v>121.5</v>
      </c>
      <c r="I336" s="225"/>
      <c r="J336" s="226">
        <f>ROUND(I336*H336,2)</f>
        <v>0</v>
      </c>
      <c r="K336" s="222" t="s">
        <v>140</v>
      </c>
      <c r="L336" s="71"/>
      <c r="M336" s="227" t="s">
        <v>21</v>
      </c>
      <c r="N336" s="228" t="s">
        <v>45</v>
      </c>
      <c r="O336" s="46"/>
      <c r="P336" s="229">
        <f>O336*H336</f>
        <v>0</v>
      </c>
      <c r="Q336" s="229">
        <v>0.0058999999999999999</v>
      </c>
      <c r="R336" s="229">
        <f>Q336*H336</f>
        <v>0.71684999999999999</v>
      </c>
      <c r="S336" s="229">
        <v>0</v>
      </c>
      <c r="T336" s="230">
        <f>S336*H336</f>
        <v>0</v>
      </c>
      <c r="AR336" s="23" t="s">
        <v>222</v>
      </c>
      <c r="AT336" s="23" t="s">
        <v>136</v>
      </c>
      <c r="AU336" s="23" t="s">
        <v>142</v>
      </c>
      <c r="AY336" s="23" t="s">
        <v>134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23" t="s">
        <v>142</v>
      </c>
      <c r="BK336" s="231">
        <f>ROUND(I336*H336,2)</f>
        <v>0</v>
      </c>
      <c r="BL336" s="23" t="s">
        <v>222</v>
      </c>
      <c r="BM336" s="23" t="s">
        <v>633</v>
      </c>
    </row>
    <row r="337" s="1" customFormat="1" ht="22.8" customHeight="1">
      <c r="B337" s="45"/>
      <c r="C337" s="220" t="s">
        <v>634</v>
      </c>
      <c r="D337" s="220" t="s">
        <v>136</v>
      </c>
      <c r="E337" s="221" t="s">
        <v>635</v>
      </c>
      <c r="F337" s="222" t="s">
        <v>636</v>
      </c>
      <c r="G337" s="223" t="s">
        <v>347</v>
      </c>
      <c r="H337" s="224">
        <v>6</v>
      </c>
      <c r="I337" s="225"/>
      <c r="J337" s="226">
        <f>ROUND(I337*H337,2)</f>
        <v>0</v>
      </c>
      <c r="K337" s="222" t="s">
        <v>140</v>
      </c>
      <c r="L337" s="71"/>
      <c r="M337" s="227" t="s">
        <v>21</v>
      </c>
      <c r="N337" s="228" t="s">
        <v>45</v>
      </c>
      <c r="O337" s="46"/>
      <c r="P337" s="229">
        <f>O337*H337</f>
        <v>0</v>
      </c>
      <c r="Q337" s="229">
        <v>0.0035999999999999999</v>
      </c>
      <c r="R337" s="229">
        <f>Q337*H337</f>
        <v>0.021600000000000001</v>
      </c>
      <c r="S337" s="229">
        <v>0</v>
      </c>
      <c r="T337" s="230">
        <f>S337*H337</f>
        <v>0</v>
      </c>
      <c r="AR337" s="23" t="s">
        <v>222</v>
      </c>
      <c r="AT337" s="23" t="s">
        <v>136</v>
      </c>
      <c r="AU337" s="23" t="s">
        <v>142</v>
      </c>
      <c r="AY337" s="23" t="s">
        <v>134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23" t="s">
        <v>142</v>
      </c>
      <c r="BK337" s="231">
        <f>ROUND(I337*H337,2)</f>
        <v>0</v>
      </c>
      <c r="BL337" s="23" t="s">
        <v>222</v>
      </c>
      <c r="BM337" s="23" t="s">
        <v>637</v>
      </c>
    </row>
    <row r="338" s="1" customFormat="1" ht="22.8" customHeight="1">
      <c r="B338" s="45"/>
      <c r="C338" s="220" t="s">
        <v>638</v>
      </c>
      <c r="D338" s="220" t="s">
        <v>136</v>
      </c>
      <c r="E338" s="221" t="s">
        <v>639</v>
      </c>
      <c r="F338" s="222" t="s">
        <v>640</v>
      </c>
      <c r="G338" s="223" t="s">
        <v>238</v>
      </c>
      <c r="H338" s="224">
        <v>125.59999999999999</v>
      </c>
      <c r="I338" s="225"/>
      <c r="J338" s="226">
        <f>ROUND(I338*H338,2)</f>
        <v>0</v>
      </c>
      <c r="K338" s="222" t="s">
        <v>140</v>
      </c>
      <c r="L338" s="71"/>
      <c r="M338" s="227" t="s">
        <v>21</v>
      </c>
      <c r="N338" s="228" t="s">
        <v>45</v>
      </c>
      <c r="O338" s="46"/>
      <c r="P338" s="229">
        <f>O338*H338</f>
        <v>0</v>
      </c>
      <c r="Q338" s="229">
        <v>0.0042900000000000004</v>
      </c>
      <c r="R338" s="229">
        <f>Q338*H338</f>
        <v>0.53882400000000008</v>
      </c>
      <c r="S338" s="229">
        <v>0</v>
      </c>
      <c r="T338" s="230">
        <f>S338*H338</f>
        <v>0</v>
      </c>
      <c r="AR338" s="23" t="s">
        <v>222</v>
      </c>
      <c r="AT338" s="23" t="s">
        <v>136</v>
      </c>
      <c r="AU338" s="23" t="s">
        <v>142</v>
      </c>
      <c r="AY338" s="23" t="s">
        <v>134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23" t="s">
        <v>142</v>
      </c>
      <c r="BK338" s="231">
        <f>ROUND(I338*H338,2)</f>
        <v>0</v>
      </c>
      <c r="BL338" s="23" t="s">
        <v>222</v>
      </c>
      <c r="BM338" s="23" t="s">
        <v>641</v>
      </c>
    </row>
    <row r="339" s="1" customFormat="1" ht="22.8" customHeight="1">
      <c r="B339" s="45"/>
      <c r="C339" s="220" t="s">
        <v>642</v>
      </c>
      <c r="D339" s="220" t="s">
        <v>136</v>
      </c>
      <c r="E339" s="221" t="s">
        <v>643</v>
      </c>
      <c r="F339" s="222" t="s">
        <v>644</v>
      </c>
      <c r="G339" s="223" t="s">
        <v>238</v>
      </c>
      <c r="H339" s="224">
        <v>56.920000000000002</v>
      </c>
      <c r="I339" s="225"/>
      <c r="J339" s="226">
        <f>ROUND(I339*H339,2)</f>
        <v>0</v>
      </c>
      <c r="K339" s="222" t="s">
        <v>140</v>
      </c>
      <c r="L339" s="71"/>
      <c r="M339" s="227" t="s">
        <v>21</v>
      </c>
      <c r="N339" s="228" t="s">
        <v>45</v>
      </c>
      <c r="O339" s="46"/>
      <c r="P339" s="229">
        <f>O339*H339</f>
        <v>0</v>
      </c>
      <c r="Q339" s="229">
        <v>0.0028900000000000002</v>
      </c>
      <c r="R339" s="229">
        <f>Q339*H339</f>
        <v>0.16449880000000003</v>
      </c>
      <c r="S339" s="229">
        <v>0</v>
      </c>
      <c r="T339" s="230">
        <f>S339*H339</f>
        <v>0</v>
      </c>
      <c r="AR339" s="23" t="s">
        <v>222</v>
      </c>
      <c r="AT339" s="23" t="s">
        <v>136</v>
      </c>
      <c r="AU339" s="23" t="s">
        <v>142</v>
      </c>
      <c r="AY339" s="23" t="s">
        <v>134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23" t="s">
        <v>142</v>
      </c>
      <c r="BK339" s="231">
        <f>ROUND(I339*H339,2)</f>
        <v>0</v>
      </c>
      <c r="BL339" s="23" t="s">
        <v>222</v>
      </c>
      <c r="BM339" s="23" t="s">
        <v>645</v>
      </c>
    </row>
    <row r="340" s="1" customFormat="1" ht="22.8" customHeight="1">
      <c r="B340" s="45"/>
      <c r="C340" s="220" t="s">
        <v>646</v>
      </c>
      <c r="D340" s="220" t="s">
        <v>136</v>
      </c>
      <c r="E340" s="221" t="s">
        <v>647</v>
      </c>
      <c r="F340" s="222" t="s">
        <v>648</v>
      </c>
      <c r="G340" s="223" t="s">
        <v>347</v>
      </c>
      <c r="H340" s="224">
        <v>6</v>
      </c>
      <c r="I340" s="225"/>
      <c r="J340" s="226">
        <f>ROUND(I340*H340,2)</f>
        <v>0</v>
      </c>
      <c r="K340" s="222" t="s">
        <v>140</v>
      </c>
      <c r="L340" s="71"/>
      <c r="M340" s="227" t="s">
        <v>21</v>
      </c>
      <c r="N340" s="228" t="s">
        <v>45</v>
      </c>
      <c r="O340" s="46"/>
      <c r="P340" s="229">
        <f>O340*H340</f>
        <v>0</v>
      </c>
      <c r="Q340" s="229">
        <v>0.0090799999999999995</v>
      </c>
      <c r="R340" s="229">
        <f>Q340*H340</f>
        <v>0.054480000000000001</v>
      </c>
      <c r="S340" s="229">
        <v>0</v>
      </c>
      <c r="T340" s="230">
        <f>S340*H340</f>
        <v>0</v>
      </c>
      <c r="AR340" s="23" t="s">
        <v>222</v>
      </c>
      <c r="AT340" s="23" t="s">
        <v>136</v>
      </c>
      <c r="AU340" s="23" t="s">
        <v>142</v>
      </c>
      <c r="AY340" s="23" t="s">
        <v>134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23" t="s">
        <v>142</v>
      </c>
      <c r="BK340" s="231">
        <f>ROUND(I340*H340,2)</f>
        <v>0</v>
      </c>
      <c r="BL340" s="23" t="s">
        <v>222</v>
      </c>
      <c r="BM340" s="23" t="s">
        <v>649</v>
      </c>
    </row>
    <row r="341" s="1" customFormat="1" ht="22.8" customHeight="1">
      <c r="B341" s="45"/>
      <c r="C341" s="220" t="s">
        <v>650</v>
      </c>
      <c r="D341" s="220" t="s">
        <v>136</v>
      </c>
      <c r="E341" s="221" t="s">
        <v>651</v>
      </c>
      <c r="F341" s="222" t="s">
        <v>652</v>
      </c>
      <c r="G341" s="223" t="s">
        <v>238</v>
      </c>
      <c r="H341" s="224">
        <v>124.5</v>
      </c>
      <c r="I341" s="225"/>
      <c r="J341" s="226">
        <f>ROUND(I341*H341,2)</f>
        <v>0</v>
      </c>
      <c r="K341" s="222" t="s">
        <v>140</v>
      </c>
      <c r="L341" s="71"/>
      <c r="M341" s="227" t="s">
        <v>21</v>
      </c>
      <c r="N341" s="228" t="s">
        <v>45</v>
      </c>
      <c r="O341" s="46"/>
      <c r="P341" s="229">
        <f>O341*H341</f>
        <v>0</v>
      </c>
      <c r="Q341" s="229">
        <v>0.00174</v>
      </c>
      <c r="R341" s="229">
        <f>Q341*H341</f>
        <v>0.21662999999999999</v>
      </c>
      <c r="S341" s="229">
        <v>0</v>
      </c>
      <c r="T341" s="230">
        <f>S341*H341</f>
        <v>0</v>
      </c>
      <c r="AR341" s="23" t="s">
        <v>222</v>
      </c>
      <c r="AT341" s="23" t="s">
        <v>136</v>
      </c>
      <c r="AU341" s="23" t="s">
        <v>142</v>
      </c>
      <c r="AY341" s="23" t="s">
        <v>134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142</v>
      </c>
      <c r="BK341" s="231">
        <f>ROUND(I341*H341,2)</f>
        <v>0</v>
      </c>
      <c r="BL341" s="23" t="s">
        <v>222</v>
      </c>
      <c r="BM341" s="23" t="s">
        <v>653</v>
      </c>
    </row>
    <row r="342" s="1" customFormat="1" ht="22.8" customHeight="1">
      <c r="B342" s="45"/>
      <c r="C342" s="220" t="s">
        <v>654</v>
      </c>
      <c r="D342" s="220" t="s">
        <v>136</v>
      </c>
      <c r="E342" s="221" t="s">
        <v>655</v>
      </c>
      <c r="F342" s="222" t="s">
        <v>656</v>
      </c>
      <c r="G342" s="223" t="s">
        <v>347</v>
      </c>
      <c r="H342" s="224">
        <v>4</v>
      </c>
      <c r="I342" s="225"/>
      <c r="J342" s="226">
        <f>ROUND(I342*H342,2)</f>
        <v>0</v>
      </c>
      <c r="K342" s="222" t="s">
        <v>140</v>
      </c>
      <c r="L342" s="71"/>
      <c r="M342" s="227" t="s">
        <v>21</v>
      </c>
      <c r="N342" s="228" t="s">
        <v>45</v>
      </c>
      <c r="O342" s="46"/>
      <c r="P342" s="229">
        <f>O342*H342</f>
        <v>0</v>
      </c>
      <c r="Q342" s="229">
        <v>0.00025000000000000001</v>
      </c>
      <c r="R342" s="229">
        <f>Q342*H342</f>
        <v>0.001</v>
      </c>
      <c r="S342" s="229">
        <v>0</v>
      </c>
      <c r="T342" s="230">
        <f>S342*H342</f>
        <v>0</v>
      </c>
      <c r="AR342" s="23" t="s">
        <v>222</v>
      </c>
      <c r="AT342" s="23" t="s">
        <v>136</v>
      </c>
      <c r="AU342" s="23" t="s">
        <v>142</v>
      </c>
      <c r="AY342" s="23" t="s">
        <v>134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23" t="s">
        <v>142</v>
      </c>
      <c r="BK342" s="231">
        <f>ROUND(I342*H342,2)</f>
        <v>0</v>
      </c>
      <c r="BL342" s="23" t="s">
        <v>222</v>
      </c>
      <c r="BM342" s="23" t="s">
        <v>657</v>
      </c>
    </row>
    <row r="343" s="1" customFormat="1" ht="22.8" customHeight="1">
      <c r="B343" s="45"/>
      <c r="C343" s="220" t="s">
        <v>658</v>
      </c>
      <c r="D343" s="220" t="s">
        <v>136</v>
      </c>
      <c r="E343" s="221" t="s">
        <v>659</v>
      </c>
      <c r="F343" s="222" t="s">
        <v>660</v>
      </c>
      <c r="G343" s="223" t="s">
        <v>347</v>
      </c>
      <c r="H343" s="224">
        <v>8</v>
      </c>
      <c r="I343" s="225"/>
      <c r="J343" s="226">
        <f>ROUND(I343*H343,2)</f>
        <v>0</v>
      </c>
      <c r="K343" s="222" t="s">
        <v>140</v>
      </c>
      <c r="L343" s="71"/>
      <c r="M343" s="227" t="s">
        <v>21</v>
      </c>
      <c r="N343" s="228" t="s">
        <v>45</v>
      </c>
      <c r="O343" s="46"/>
      <c r="P343" s="229">
        <f>O343*H343</f>
        <v>0</v>
      </c>
      <c r="Q343" s="229">
        <v>0.00025000000000000001</v>
      </c>
      <c r="R343" s="229">
        <f>Q343*H343</f>
        <v>0.002</v>
      </c>
      <c r="S343" s="229">
        <v>0</v>
      </c>
      <c r="T343" s="230">
        <f>S343*H343</f>
        <v>0</v>
      </c>
      <c r="AR343" s="23" t="s">
        <v>222</v>
      </c>
      <c r="AT343" s="23" t="s">
        <v>136</v>
      </c>
      <c r="AU343" s="23" t="s">
        <v>142</v>
      </c>
      <c r="AY343" s="23" t="s">
        <v>134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23" t="s">
        <v>142</v>
      </c>
      <c r="BK343" s="231">
        <f>ROUND(I343*H343,2)</f>
        <v>0</v>
      </c>
      <c r="BL343" s="23" t="s">
        <v>222</v>
      </c>
      <c r="BM343" s="23" t="s">
        <v>661</v>
      </c>
    </row>
    <row r="344" s="1" customFormat="1" ht="22.8" customHeight="1">
      <c r="B344" s="45"/>
      <c r="C344" s="220" t="s">
        <v>662</v>
      </c>
      <c r="D344" s="220" t="s">
        <v>136</v>
      </c>
      <c r="E344" s="221" t="s">
        <v>663</v>
      </c>
      <c r="F344" s="222" t="s">
        <v>664</v>
      </c>
      <c r="G344" s="223" t="s">
        <v>238</v>
      </c>
      <c r="H344" s="224">
        <v>81.599999999999994</v>
      </c>
      <c r="I344" s="225"/>
      <c r="J344" s="226">
        <f>ROUND(I344*H344,2)</f>
        <v>0</v>
      </c>
      <c r="K344" s="222" t="s">
        <v>140</v>
      </c>
      <c r="L344" s="71"/>
      <c r="M344" s="227" t="s">
        <v>21</v>
      </c>
      <c r="N344" s="228" t="s">
        <v>45</v>
      </c>
      <c r="O344" s="46"/>
      <c r="P344" s="229">
        <f>O344*H344</f>
        <v>0</v>
      </c>
      <c r="Q344" s="229">
        <v>0.0028600000000000001</v>
      </c>
      <c r="R344" s="229">
        <f>Q344*H344</f>
        <v>0.233376</v>
      </c>
      <c r="S344" s="229">
        <v>0</v>
      </c>
      <c r="T344" s="230">
        <f>S344*H344</f>
        <v>0</v>
      </c>
      <c r="AR344" s="23" t="s">
        <v>222</v>
      </c>
      <c r="AT344" s="23" t="s">
        <v>136</v>
      </c>
      <c r="AU344" s="23" t="s">
        <v>142</v>
      </c>
      <c r="AY344" s="23" t="s">
        <v>134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23" t="s">
        <v>142</v>
      </c>
      <c r="BK344" s="231">
        <f>ROUND(I344*H344,2)</f>
        <v>0</v>
      </c>
      <c r="BL344" s="23" t="s">
        <v>222</v>
      </c>
      <c r="BM344" s="23" t="s">
        <v>665</v>
      </c>
    </row>
    <row r="345" s="1" customFormat="1" ht="22.8" customHeight="1">
      <c r="B345" s="45"/>
      <c r="C345" s="220" t="s">
        <v>666</v>
      </c>
      <c r="D345" s="220" t="s">
        <v>136</v>
      </c>
      <c r="E345" s="221" t="s">
        <v>667</v>
      </c>
      <c r="F345" s="222" t="s">
        <v>668</v>
      </c>
      <c r="G345" s="223" t="s">
        <v>488</v>
      </c>
      <c r="H345" s="224">
        <v>6.5999999999999996</v>
      </c>
      <c r="I345" s="225"/>
      <c r="J345" s="226">
        <f>ROUND(I345*H345,2)</f>
        <v>0</v>
      </c>
      <c r="K345" s="222" t="s">
        <v>140</v>
      </c>
      <c r="L345" s="71"/>
      <c r="M345" s="227" t="s">
        <v>21</v>
      </c>
      <c r="N345" s="228" t="s">
        <v>45</v>
      </c>
      <c r="O345" s="46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AR345" s="23" t="s">
        <v>222</v>
      </c>
      <c r="AT345" s="23" t="s">
        <v>136</v>
      </c>
      <c r="AU345" s="23" t="s">
        <v>142</v>
      </c>
      <c r="AY345" s="23" t="s">
        <v>134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142</v>
      </c>
      <c r="BK345" s="231">
        <f>ROUND(I345*H345,2)</f>
        <v>0</v>
      </c>
      <c r="BL345" s="23" t="s">
        <v>222</v>
      </c>
      <c r="BM345" s="23" t="s">
        <v>669</v>
      </c>
    </row>
    <row r="346" s="10" customFormat="1" ht="29.88" customHeight="1">
      <c r="B346" s="204"/>
      <c r="C346" s="205"/>
      <c r="D346" s="206" t="s">
        <v>72</v>
      </c>
      <c r="E346" s="218" t="s">
        <v>670</v>
      </c>
      <c r="F346" s="218" t="s">
        <v>671</v>
      </c>
      <c r="G346" s="205"/>
      <c r="H346" s="205"/>
      <c r="I346" s="208"/>
      <c r="J346" s="219">
        <f>BK346</f>
        <v>0</v>
      </c>
      <c r="K346" s="205"/>
      <c r="L346" s="210"/>
      <c r="M346" s="211"/>
      <c r="N346" s="212"/>
      <c r="O346" s="212"/>
      <c r="P346" s="213">
        <f>SUM(P347:P349)</f>
        <v>0</v>
      </c>
      <c r="Q346" s="212"/>
      <c r="R346" s="213">
        <f>SUM(R347:R349)</f>
        <v>0.080499999999999988</v>
      </c>
      <c r="S346" s="212"/>
      <c r="T346" s="214">
        <f>SUM(T347:T349)</f>
        <v>0</v>
      </c>
      <c r="AR346" s="215" t="s">
        <v>142</v>
      </c>
      <c r="AT346" s="216" t="s">
        <v>72</v>
      </c>
      <c r="AU346" s="216" t="s">
        <v>81</v>
      </c>
      <c r="AY346" s="215" t="s">
        <v>134</v>
      </c>
      <c r="BK346" s="217">
        <f>SUM(BK347:BK349)</f>
        <v>0</v>
      </c>
    </row>
    <row r="347" s="1" customFormat="1" ht="14.4" customHeight="1">
      <c r="B347" s="45"/>
      <c r="C347" s="220" t="s">
        <v>672</v>
      </c>
      <c r="D347" s="220" t="s">
        <v>136</v>
      </c>
      <c r="E347" s="221" t="s">
        <v>673</v>
      </c>
      <c r="F347" s="222" t="s">
        <v>674</v>
      </c>
      <c r="G347" s="223" t="s">
        <v>347</v>
      </c>
      <c r="H347" s="224">
        <v>1150</v>
      </c>
      <c r="I347" s="225"/>
      <c r="J347" s="226">
        <f>ROUND(I347*H347,2)</f>
        <v>0</v>
      </c>
      <c r="K347" s="222" t="s">
        <v>21</v>
      </c>
      <c r="L347" s="71"/>
      <c r="M347" s="227" t="s">
        <v>21</v>
      </c>
      <c r="N347" s="228" t="s">
        <v>45</v>
      </c>
      <c r="O347" s="46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AR347" s="23" t="s">
        <v>222</v>
      </c>
      <c r="AT347" s="23" t="s">
        <v>136</v>
      </c>
      <c r="AU347" s="23" t="s">
        <v>142</v>
      </c>
      <c r="AY347" s="23" t="s">
        <v>134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23" t="s">
        <v>142</v>
      </c>
      <c r="BK347" s="231">
        <f>ROUND(I347*H347,2)</f>
        <v>0</v>
      </c>
      <c r="BL347" s="23" t="s">
        <v>222</v>
      </c>
      <c r="BM347" s="23" t="s">
        <v>675</v>
      </c>
    </row>
    <row r="348" s="1" customFormat="1" ht="14.4" customHeight="1">
      <c r="B348" s="45"/>
      <c r="C348" s="244" t="s">
        <v>676</v>
      </c>
      <c r="D348" s="244" t="s">
        <v>168</v>
      </c>
      <c r="E348" s="245" t="s">
        <v>677</v>
      </c>
      <c r="F348" s="246" t="s">
        <v>678</v>
      </c>
      <c r="G348" s="247" t="s">
        <v>347</v>
      </c>
      <c r="H348" s="248">
        <v>1150</v>
      </c>
      <c r="I348" s="249"/>
      <c r="J348" s="250">
        <f>ROUND(I348*H348,2)</f>
        <v>0</v>
      </c>
      <c r="K348" s="246" t="s">
        <v>140</v>
      </c>
      <c r="L348" s="251"/>
      <c r="M348" s="252" t="s">
        <v>21</v>
      </c>
      <c r="N348" s="253" t="s">
        <v>45</v>
      </c>
      <c r="O348" s="46"/>
      <c r="P348" s="229">
        <f>O348*H348</f>
        <v>0</v>
      </c>
      <c r="Q348" s="229">
        <v>6.9999999999999994E-05</v>
      </c>
      <c r="R348" s="229">
        <f>Q348*H348</f>
        <v>0.080499999999999988</v>
      </c>
      <c r="S348" s="229">
        <v>0</v>
      </c>
      <c r="T348" s="230">
        <f>S348*H348</f>
        <v>0</v>
      </c>
      <c r="AR348" s="23" t="s">
        <v>311</v>
      </c>
      <c r="AT348" s="23" t="s">
        <v>168</v>
      </c>
      <c r="AU348" s="23" t="s">
        <v>142</v>
      </c>
      <c r="AY348" s="23" t="s">
        <v>134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23" t="s">
        <v>142</v>
      </c>
      <c r="BK348" s="231">
        <f>ROUND(I348*H348,2)</f>
        <v>0</v>
      </c>
      <c r="BL348" s="23" t="s">
        <v>222</v>
      </c>
      <c r="BM348" s="23" t="s">
        <v>679</v>
      </c>
    </row>
    <row r="349" s="1" customFormat="1" ht="22.8" customHeight="1">
      <c r="B349" s="45"/>
      <c r="C349" s="220" t="s">
        <v>680</v>
      </c>
      <c r="D349" s="220" t="s">
        <v>136</v>
      </c>
      <c r="E349" s="221" t="s">
        <v>681</v>
      </c>
      <c r="F349" s="222" t="s">
        <v>682</v>
      </c>
      <c r="G349" s="223" t="s">
        <v>488</v>
      </c>
      <c r="H349" s="224">
        <v>0.081000000000000003</v>
      </c>
      <c r="I349" s="225"/>
      <c r="J349" s="226">
        <f>ROUND(I349*H349,2)</f>
        <v>0</v>
      </c>
      <c r="K349" s="222" t="s">
        <v>140</v>
      </c>
      <c r="L349" s="71"/>
      <c r="M349" s="227" t="s">
        <v>21</v>
      </c>
      <c r="N349" s="228" t="s">
        <v>45</v>
      </c>
      <c r="O349" s="46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AR349" s="23" t="s">
        <v>222</v>
      </c>
      <c r="AT349" s="23" t="s">
        <v>136</v>
      </c>
      <c r="AU349" s="23" t="s">
        <v>142</v>
      </c>
      <c r="AY349" s="23" t="s">
        <v>134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23" t="s">
        <v>142</v>
      </c>
      <c r="BK349" s="231">
        <f>ROUND(I349*H349,2)</f>
        <v>0</v>
      </c>
      <c r="BL349" s="23" t="s">
        <v>222</v>
      </c>
      <c r="BM349" s="23" t="s">
        <v>683</v>
      </c>
    </row>
    <row r="350" s="10" customFormat="1" ht="29.88" customHeight="1">
      <c r="B350" s="204"/>
      <c r="C350" s="205"/>
      <c r="D350" s="206" t="s">
        <v>72</v>
      </c>
      <c r="E350" s="218" t="s">
        <v>684</v>
      </c>
      <c r="F350" s="218" t="s">
        <v>685</v>
      </c>
      <c r="G350" s="205"/>
      <c r="H350" s="205"/>
      <c r="I350" s="208"/>
      <c r="J350" s="219">
        <f>BK350</f>
        <v>0</v>
      </c>
      <c r="K350" s="205"/>
      <c r="L350" s="210"/>
      <c r="M350" s="211"/>
      <c r="N350" s="212"/>
      <c r="O350" s="212"/>
      <c r="P350" s="213">
        <f>SUM(P351:P355)</f>
        <v>0</v>
      </c>
      <c r="Q350" s="212"/>
      <c r="R350" s="213">
        <f>SUM(R351:R355)</f>
        <v>0.37705500000000003</v>
      </c>
      <c r="S350" s="212"/>
      <c r="T350" s="214">
        <f>SUM(T351:T355)</f>
        <v>0.795825</v>
      </c>
      <c r="AR350" s="215" t="s">
        <v>142</v>
      </c>
      <c r="AT350" s="216" t="s">
        <v>72</v>
      </c>
      <c r="AU350" s="216" t="s">
        <v>81</v>
      </c>
      <c r="AY350" s="215" t="s">
        <v>134</v>
      </c>
      <c r="BK350" s="217">
        <f>SUM(BK351:BK355)</f>
        <v>0</v>
      </c>
    </row>
    <row r="351" s="1" customFormat="1" ht="22.8" customHeight="1">
      <c r="B351" s="45"/>
      <c r="C351" s="220" t="s">
        <v>686</v>
      </c>
      <c r="D351" s="220" t="s">
        <v>136</v>
      </c>
      <c r="E351" s="221" t="s">
        <v>687</v>
      </c>
      <c r="F351" s="222" t="s">
        <v>688</v>
      </c>
      <c r="G351" s="223" t="s">
        <v>238</v>
      </c>
      <c r="H351" s="224">
        <v>40.5</v>
      </c>
      <c r="I351" s="225"/>
      <c r="J351" s="226">
        <f>ROUND(I351*H351,2)</f>
        <v>0</v>
      </c>
      <c r="K351" s="222" t="s">
        <v>140</v>
      </c>
      <c r="L351" s="71"/>
      <c r="M351" s="227" t="s">
        <v>21</v>
      </c>
      <c r="N351" s="228" t="s">
        <v>45</v>
      </c>
      <c r="O351" s="46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AR351" s="23" t="s">
        <v>222</v>
      </c>
      <c r="AT351" s="23" t="s">
        <v>136</v>
      </c>
      <c r="AU351" s="23" t="s">
        <v>142</v>
      </c>
      <c r="AY351" s="23" t="s">
        <v>134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23" t="s">
        <v>142</v>
      </c>
      <c r="BK351" s="231">
        <f>ROUND(I351*H351,2)</f>
        <v>0</v>
      </c>
      <c r="BL351" s="23" t="s">
        <v>222</v>
      </c>
      <c r="BM351" s="23" t="s">
        <v>689</v>
      </c>
    </row>
    <row r="352" s="11" customFormat="1">
      <c r="B352" s="232"/>
      <c r="C352" s="233"/>
      <c r="D352" s="234" t="s">
        <v>144</v>
      </c>
      <c r="E352" s="235" t="s">
        <v>21</v>
      </c>
      <c r="F352" s="236" t="s">
        <v>690</v>
      </c>
      <c r="G352" s="233"/>
      <c r="H352" s="237">
        <v>40.5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144</v>
      </c>
      <c r="AU352" s="243" t="s">
        <v>142</v>
      </c>
      <c r="AV352" s="11" t="s">
        <v>142</v>
      </c>
      <c r="AW352" s="11" t="s">
        <v>36</v>
      </c>
      <c r="AX352" s="11" t="s">
        <v>81</v>
      </c>
      <c r="AY352" s="243" t="s">
        <v>134</v>
      </c>
    </row>
    <row r="353" s="1" customFormat="1" ht="14.4" customHeight="1">
      <c r="B353" s="45"/>
      <c r="C353" s="244" t="s">
        <v>691</v>
      </c>
      <c r="D353" s="244" t="s">
        <v>168</v>
      </c>
      <c r="E353" s="245" t="s">
        <v>692</v>
      </c>
      <c r="F353" s="246" t="s">
        <v>693</v>
      </c>
      <c r="G353" s="247" t="s">
        <v>238</v>
      </c>
      <c r="H353" s="248">
        <v>40.5</v>
      </c>
      <c r="I353" s="249"/>
      <c r="J353" s="250">
        <f>ROUND(I353*H353,2)</f>
        <v>0</v>
      </c>
      <c r="K353" s="246" t="s">
        <v>21</v>
      </c>
      <c r="L353" s="251"/>
      <c r="M353" s="252" t="s">
        <v>21</v>
      </c>
      <c r="N353" s="253" t="s">
        <v>45</v>
      </c>
      <c r="O353" s="46"/>
      <c r="P353" s="229">
        <f>O353*H353</f>
        <v>0</v>
      </c>
      <c r="Q353" s="229">
        <v>0.0093100000000000006</v>
      </c>
      <c r="R353" s="229">
        <f>Q353*H353</f>
        <v>0.37705500000000003</v>
      </c>
      <c r="S353" s="229">
        <v>0</v>
      </c>
      <c r="T353" s="230">
        <f>S353*H353</f>
        <v>0</v>
      </c>
      <c r="AR353" s="23" t="s">
        <v>311</v>
      </c>
      <c r="AT353" s="23" t="s">
        <v>168</v>
      </c>
      <c r="AU353" s="23" t="s">
        <v>142</v>
      </c>
      <c r="AY353" s="23" t="s">
        <v>134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3" t="s">
        <v>142</v>
      </c>
      <c r="BK353" s="231">
        <f>ROUND(I353*H353,2)</f>
        <v>0</v>
      </c>
      <c r="BL353" s="23" t="s">
        <v>222</v>
      </c>
      <c r="BM353" s="23" t="s">
        <v>694</v>
      </c>
    </row>
    <row r="354" s="1" customFormat="1" ht="14.4" customHeight="1">
      <c r="B354" s="45"/>
      <c r="C354" s="220" t="s">
        <v>695</v>
      </c>
      <c r="D354" s="220" t="s">
        <v>136</v>
      </c>
      <c r="E354" s="221" t="s">
        <v>696</v>
      </c>
      <c r="F354" s="222" t="s">
        <v>697</v>
      </c>
      <c r="G354" s="223" t="s">
        <v>238</v>
      </c>
      <c r="H354" s="224">
        <v>40.5</v>
      </c>
      <c r="I354" s="225"/>
      <c r="J354" s="226">
        <f>ROUND(I354*H354,2)</f>
        <v>0</v>
      </c>
      <c r="K354" s="222" t="s">
        <v>140</v>
      </c>
      <c r="L354" s="71"/>
      <c r="M354" s="227" t="s">
        <v>21</v>
      </c>
      <c r="N354" s="228" t="s">
        <v>45</v>
      </c>
      <c r="O354" s="46"/>
      <c r="P354" s="229">
        <f>O354*H354</f>
        <v>0</v>
      </c>
      <c r="Q354" s="229">
        <v>0</v>
      </c>
      <c r="R354" s="229">
        <f>Q354*H354</f>
        <v>0</v>
      </c>
      <c r="S354" s="229">
        <v>0.019650000000000001</v>
      </c>
      <c r="T354" s="230">
        <f>S354*H354</f>
        <v>0.795825</v>
      </c>
      <c r="AR354" s="23" t="s">
        <v>222</v>
      </c>
      <c r="AT354" s="23" t="s">
        <v>136</v>
      </c>
      <c r="AU354" s="23" t="s">
        <v>142</v>
      </c>
      <c r="AY354" s="23" t="s">
        <v>134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23" t="s">
        <v>142</v>
      </c>
      <c r="BK354" s="231">
        <f>ROUND(I354*H354,2)</f>
        <v>0</v>
      </c>
      <c r="BL354" s="23" t="s">
        <v>222</v>
      </c>
      <c r="BM354" s="23" t="s">
        <v>698</v>
      </c>
    </row>
    <row r="355" s="1" customFormat="1" ht="22.8" customHeight="1">
      <c r="B355" s="45"/>
      <c r="C355" s="220" t="s">
        <v>699</v>
      </c>
      <c r="D355" s="220" t="s">
        <v>136</v>
      </c>
      <c r="E355" s="221" t="s">
        <v>700</v>
      </c>
      <c r="F355" s="222" t="s">
        <v>701</v>
      </c>
      <c r="G355" s="223" t="s">
        <v>488</v>
      </c>
      <c r="H355" s="224">
        <v>0.377</v>
      </c>
      <c r="I355" s="225"/>
      <c r="J355" s="226">
        <f>ROUND(I355*H355,2)</f>
        <v>0</v>
      </c>
      <c r="K355" s="222" t="s">
        <v>140</v>
      </c>
      <c r="L355" s="71"/>
      <c r="M355" s="227" t="s">
        <v>21</v>
      </c>
      <c r="N355" s="228" t="s">
        <v>45</v>
      </c>
      <c r="O355" s="46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AR355" s="23" t="s">
        <v>222</v>
      </c>
      <c r="AT355" s="23" t="s">
        <v>136</v>
      </c>
      <c r="AU355" s="23" t="s">
        <v>142</v>
      </c>
      <c r="AY355" s="23" t="s">
        <v>134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23" t="s">
        <v>142</v>
      </c>
      <c r="BK355" s="231">
        <f>ROUND(I355*H355,2)</f>
        <v>0</v>
      </c>
      <c r="BL355" s="23" t="s">
        <v>222</v>
      </c>
      <c r="BM355" s="23" t="s">
        <v>702</v>
      </c>
    </row>
    <row r="356" s="10" customFormat="1" ht="29.88" customHeight="1">
      <c r="B356" s="204"/>
      <c r="C356" s="205"/>
      <c r="D356" s="206" t="s">
        <v>72</v>
      </c>
      <c r="E356" s="218" t="s">
        <v>703</v>
      </c>
      <c r="F356" s="218" t="s">
        <v>704</v>
      </c>
      <c r="G356" s="205"/>
      <c r="H356" s="205"/>
      <c r="I356" s="208"/>
      <c r="J356" s="219">
        <f>BK356</f>
        <v>0</v>
      </c>
      <c r="K356" s="205"/>
      <c r="L356" s="210"/>
      <c r="M356" s="211"/>
      <c r="N356" s="212"/>
      <c r="O356" s="212"/>
      <c r="P356" s="213">
        <f>SUM(P357:P374)</f>
        <v>0</v>
      </c>
      <c r="Q356" s="212"/>
      <c r="R356" s="213">
        <f>SUM(R357:R374)</f>
        <v>17.430845299999998</v>
      </c>
      <c r="S356" s="212"/>
      <c r="T356" s="214">
        <f>SUM(T357:T374)</f>
        <v>0.32665</v>
      </c>
      <c r="AR356" s="215" t="s">
        <v>142</v>
      </c>
      <c r="AT356" s="216" t="s">
        <v>72</v>
      </c>
      <c r="AU356" s="216" t="s">
        <v>81</v>
      </c>
      <c r="AY356" s="215" t="s">
        <v>134</v>
      </c>
      <c r="BK356" s="217">
        <f>SUM(BK357:BK374)</f>
        <v>0</v>
      </c>
    </row>
    <row r="357" s="1" customFormat="1" ht="14.4" customHeight="1">
      <c r="B357" s="45"/>
      <c r="C357" s="220" t="s">
        <v>705</v>
      </c>
      <c r="D357" s="220" t="s">
        <v>136</v>
      </c>
      <c r="E357" s="221" t="s">
        <v>706</v>
      </c>
      <c r="F357" s="222" t="s">
        <v>707</v>
      </c>
      <c r="G357" s="223" t="s">
        <v>139</v>
      </c>
      <c r="H357" s="224">
        <v>4.0499999999999998</v>
      </c>
      <c r="I357" s="225"/>
      <c r="J357" s="226">
        <f>ROUND(I357*H357,2)</f>
        <v>0</v>
      </c>
      <c r="K357" s="222" t="s">
        <v>21</v>
      </c>
      <c r="L357" s="71"/>
      <c r="M357" s="227" t="s">
        <v>21</v>
      </c>
      <c r="N357" s="228" t="s">
        <v>45</v>
      </c>
      <c r="O357" s="46"/>
      <c r="P357" s="229">
        <f>O357*H357</f>
        <v>0</v>
      </c>
      <c r="Q357" s="229">
        <v>0.00014999999999999999</v>
      </c>
      <c r="R357" s="229">
        <f>Q357*H357</f>
        <v>0.00060749999999999997</v>
      </c>
      <c r="S357" s="229">
        <v>0</v>
      </c>
      <c r="T357" s="230">
        <f>S357*H357</f>
        <v>0</v>
      </c>
      <c r="AR357" s="23" t="s">
        <v>222</v>
      </c>
      <c r="AT357" s="23" t="s">
        <v>136</v>
      </c>
      <c r="AU357" s="23" t="s">
        <v>142</v>
      </c>
      <c r="AY357" s="23" t="s">
        <v>134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23" t="s">
        <v>142</v>
      </c>
      <c r="BK357" s="231">
        <f>ROUND(I357*H357,2)</f>
        <v>0</v>
      </c>
      <c r="BL357" s="23" t="s">
        <v>222</v>
      </c>
      <c r="BM357" s="23" t="s">
        <v>708</v>
      </c>
    </row>
    <row r="358" s="11" customFormat="1">
      <c r="B358" s="232"/>
      <c r="C358" s="233"/>
      <c r="D358" s="234" t="s">
        <v>144</v>
      </c>
      <c r="E358" s="235" t="s">
        <v>21</v>
      </c>
      <c r="F358" s="236" t="s">
        <v>709</v>
      </c>
      <c r="G358" s="233"/>
      <c r="H358" s="237">
        <v>4.0499999999999998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144</v>
      </c>
      <c r="AU358" s="243" t="s">
        <v>142</v>
      </c>
      <c r="AV358" s="11" t="s">
        <v>142</v>
      </c>
      <c r="AW358" s="11" t="s">
        <v>36</v>
      </c>
      <c r="AX358" s="11" t="s">
        <v>81</v>
      </c>
      <c r="AY358" s="243" t="s">
        <v>134</v>
      </c>
    </row>
    <row r="359" s="1" customFormat="1" ht="14.4" customHeight="1">
      <c r="B359" s="45"/>
      <c r="C359" s="220" t="s">
        <v>710</v>
      </c>
      <c r="D359" s="220" t="s">
        <v>136</v>
      </c>
      <c r="E359" s="221" t="s">
        <v>711</v>
      </c>
      <c r="F359" s="222" t="s">
        <v>712</v>
      </c>
      <c r="G359" s="223" t="s">
        <v>139</v>
      </c>
      <c r="H359" s="224">
        <v>4.0499999999999998</v>
      </c>
      <c r="I359" s="225"/>
      <c r="J359" s="226">
        <f>ROUND(I359*H359,2)</f>
        <v>0</v>
      </c>
      <c r="K359" s="222" t="s">
        <v>140</v>
      </c>
      <c r="L359" s="71"/>
      <c r="M359" s="227" t="s">
        <v>21</v>
      </c>
      <c r="N359" s="228" t="s">
        <v>45</v>
      </c>
      <c r="O359" s="46"/>
      <c r="P359" s="229">
        <f>O359*H359</f>
        <v>0</v>
      </c>
      <c r="Q359" s="229">
        <v>0</v>
      </c>
      <c r="R359" s="229">
        <f>Q359*H359</f>
        <v>0</v>
      </c>
      <c r="S359" s="229">
        <v>0.033000000000000002</v>
      </c>
      <c r="T359" s="230">
        <f>S359*H359</f>
        <v>0.13364999999999999</v>
      </c>
      <c r="AR359" s="23" t="s">
        <v>222</v>
      </c>
      <c r="AT359" s="23" t="s">
        <v>136</v>
      </c>
      <c r="AU359" s="23" t="s">
        <v>142</v>
      </c>
      <c r="AY359" s="23" t="s">
        <v>134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23" t="s">
        <v>142</v>
      </c>
      <c r="BK359" s="231">
        <f>ROUND(I359*H359,2)</f>
        <v>0</v>
      </c>
      <c r="BL359" s="23" t="s">
        <v>222</v>
      </c>
      <c r="BM359" s="23" t="s">
        <v>713</v>
      </c>
    </row>
    <row r="360" s="1" customFormat="1" ht="34.2" customHeight="1">
      <c r="B360" s="45"/>
      <c r="C360" s="220" t="s">
        <v>714</v>
      </c>
      <c r="D360" s="220" t="s">
        <v>136</v>
      </c>
      <c r="E360" s="221" t="s">
        <v>715</v>
      </c>
      <c r="F360" s="222" t="s">
        <v>716</v>
      </c>
      <c r="G360" s="223" t="s">
        <v>139</v>
      </c>
      <c r="H360" s="224">
        <v>1.8</v>
      </c>
      <c r="I360" s="225"/>
      <c r="J360" s="226">
        <f>ROUND(I360*H360,2)</f>
        <v>0</v>
      </c>
      <c r="K360" s="222" t="s">
        <v>21</v>
      </c>
      <c r="L360" s="71"/>
      <c r="M360" s="227" t="s">
        <v>21</v>
      </c>
      <c r="N360" s="228" t="s">
        <v>45</v>
      </c>
      <c r="O360" s="46"/>
      <c r="P360" s="229">
        <f>O360*H360</f>
        <v>0</v>
      </c>
      <c r="Q360" s="229">
        <v>0.00027</v>
      </c>
      <c r="R360" s="229">
        <f>Q360*H360</f>
        <v>0.000486</v>
      </c>
      <c r="S360" s="229">
        <v>0</v>
      </c>
      <c r="T360" s="230">
        <f>S360*H360</f>
        <v>0</v>
      </c>
      <c r="AR360" s="23" t="s">
        <v>222</v>
      </c>
      <c r="AT360" s="23" t="s">
        <v>136</v>
      </c>
      <c r="AU360" s="23" t="s">
        <v>142</v>
      </c>
      <c r="AY360" s="23" t="s">
        <v>134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23" t="s">
        <v>142</v>
      </c>
      <c r="BK360" s="231">
        <f>ROUND(I360*H360,2)</f>
        <v>0</v>
      </c>
      <c r="BL360" s="23" t="s">
        <v>222</v>
      </c>
      <c r="BM360" s="23" t="s">
        <v>717</v>
      </c>
    </row>
    <row r="361" s="11" customFormat="1">
      <c r="B361" s="232"/>
      <c r="C361" s="233"/>
      <c r="D361" s="234" t="s">
        <v>144</v>
      </c>
      <c r="E361" s="235" t="s">
        <v>21</v>
      </c>
      <c r="F361" s="236" t="s">
        <v>718</v>
      </c>
      <c r="G361" s="233"/>
      <c r="H361" s="237">
        <v>1.8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144</v>
      </c>
      <c r="AU361" s="243" t="s">
        <v>142</v>
      </c>
      <c r="AV361" s="11" t="s">
        <v>142</v>
      </c>
      <c r="AW361" s="11" t="s">
        <v>36</v>
      </c>
      <c r="AX361" s="11" t="s">
        <v>81</v>
      </c>
      <c r="AY361" s="243" t="s">
        <v>134</v>
      </c>
    </row>
    <row r="362" s="1" customFormat="1" ht="14.4" customHeight="1">
      <c r="B362" s="45"/>
      <c r="C362" s="244" t="s">
        <v>719</v>
      </c>
      <c r="D362" s="244" t="s">
        <v>168</v>
      </c>
      <c r="E362" s="245" t="s">
        <v>720</v>
      </c>
      <c r="F362" s="246" t="s">
        <v>721</v>
      </c>
      <c r="G362" s="247" t="s">
        <v>347</v>
      </c>
      <c r="H362" s="248">
        <v>5</v>
      </c>
      <c r="I362" s="249"/>
      <c r="J362" s="250">
        <f>ROUND(I362*H362,2)</f>
        <v>0</v>
      </c>
      <c r="K362" s="246" t="s">
        <v>21</v>
      </c>
      <c r="L362" s="251"/>
      <c r="M362" s="252" t="s">
        <v>21</v>
      </c>
      <c r="N362" s="253" t="s">
        <v>45</v>
      </c>
      <c r="O362" s="46"/>
      <c r="P362" s="229">
        <f>O362*H362</f>
        <v>0</v>
      </c>
      <c r="Q362" s="229">
        <v>0.035999999999999997</v>
      </c>
      <c r="R362" s="229">
        <f>Q362*H362</f>
        <v>0.17999999999999999</v>
      </c>
      <c r="S362" s="229">
        <v>0</v>
      </c>
      <c r="T362" s="230">
        <f>S362*H362</f>
        <v>0</v>
      </c>
      <c r="AR362" s="23" t="s">
        <v>311</v>
      </c>
      <c r="AT362" s="23" t="s">
        <v>168</v>
      </c>
      <c r="AU362" s="23" t="s">
        <v>142</v>
      </c>
      <c r="AY362" s="23" t="s">
        <v>134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23" t="s">
        <v>142</v>
      </c>
      <c r="BK362" s="231">
        <f>ROUND(I362*H362,2)</f>
        <v>0</v>
      </c>
      <c r="BL362" s="23" t="s">
        <v>222</v>
      </c>
      <c r="BM362" s="23" t="s">
        <v>722</v>
      </c>
    </row>
    <row r="363" s="1" customFormat="1" ht="14.4" customHeight="1">
      <c r="B363" s="45"/>
      <c r="C363" s="220" t="s">
        <v>723</v>
      </c>
      <c r="D363" s="220" t="s">
        <v>136</v>
      </c>
      <c r="E363" s="221" t="s">
        <v>724</v>
      </c>
      <c r="F363" s="222" t="s">
        <v>725</v>
      </c>
      <c r="G363" s="223" t="s">
        <v>347</v>
      </c>
      <c r="H363" s="224">
        <v>3</v>
      </c>
      <c r="I363" s="225"/>
      <c r="J363" s="226">
        <f>ROUND(I363*H363,2)</f>
        <v>0</v>
      </c>
      <c r="K363" s="222" t="s">
        <v>140</v>
      </c>
      <c r="L363" s="71"/>
      <c r="M363" s="227" t="s">
        <v>21</v>
      </c>
      <c r="N363" s="228" t="s">
        <v>45</v>
      </c>
      <c r="O363" s="46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AR363" s="23" t="s">
        <v>222</v>
      </c>
      <c r="AT363" s="23" t="s">
        <v>136</v>
      </c>
      <c r="AU363" s="23" t="s">
        <v>142</v>
      </c>
      <c r="AY363" s="23" t="s">
        <v>134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23" t="s">
        <v>142</v>
      </c>
      <c r="BK363" s="231">
        <f>ROUND(I363*H363,2)</f>
        <v>0</v>
      </c>
      <c r="BL363" s="23" t="s">
        <v>222</v>
      </c>
      <c r="BM363" s="23" t="s">
        <v>726</v>
      </c>
    </row>
    <row r="364" s="1" customFormat="1" ht="14.4" customHeight="1">
      <c r="B364" s="45"/>
      <c r="C364" s="244" t="s">
        <v>727</v>
      </c>
      <c r="D364" s="244" t="s">
        <v>168</v>
      </c>
      <c r="E364" s="245" t="s">
        <v>728</v>
      </c>
      <c r="F364" s="246" t="s">
        <v>729</v>
      </c>
      <c r="G364" s="247" t="s">
        <v>347</v>
      </c>
      <c r="H364" s="248">
        <v>3</v>
      </c>
      <c r="I364" s="249"/>
      <c r="J364" s="250">
        <f>ROUND(I364*H364,2)</f>
        <v>0</v>
      </c>
      <c r="K364" s="246" t="s">
        <v>21</v>
      </c>
      <c r="L364" s="251"/>
      <c r="M364" s="252" t="s">
        <v>21</v>
      </c>
      <c r="N364" s="253" t="s">
        <v>45</v>
      </c>
      <c r="O364" s="46"/>
      <c r="P364" s="229">
        <f>O364*H364</f>
        <v>0</v>
      </c>
      <c r="Q364" s="229">
        <v>0.080000000000000002</v>
      </c>
      <c r="R364" s="229">
        <f>Q364*H364</f>
        <v>0.23999999999999999</v>
      </c>
      <c r="S364" s="229">
        <v>0</v>
      </c>
      <c r="T364" s="230">
        <f>S364*H364</f>
        <v>0</v>
      </c>
      <c r="AR364" s="23" t="s">
        <v>311</v>
      </c>
      <c r="AT364" s="23" t="s">
        <v>168</v>
      </c>
      <c r="AU364" s="23" t="s">
        <v>142</v>
      </c>
      <c r="AY364" s="23" t="s">
        <v>134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142</v>
      </c>
      <c r="BK364" s="231">
        <f>ROUND(I364*H364,2)</f>
        <v>0</v>
      </c>
      <c r="BL364" s="23" t="s">
        <v>222</v>
      </c>
      <c r="BM364" s="23" t="s">
        <v>730</v>
      </c>
    </row>
    <row r="365" s="1" customFormat="1" ht="22.8" customHeight="1">
      <c r="B365" s="45"/>
      <c r="C365" s="220" t="s">
        <v>731</v>
      </c>
      <c r="D365" s="220" t="s">
        <v>136</v>
      </c>
      <c r="E365" s="221" t="s">
        <v>732</v>
      </c>
      <c r="F365" s="222" t="s">
        <v>733</v>
      </c>
      <c r="G365" s="223" t="s">
        <v>347</v>
      </c>
      <c r="H365" s="224">
        <v>3</v>
      </c>
      <c r="I365" s="225"/>
      <c r="J365" s="226">
        <f>ROUND(I365*H365,2)</f>
        <v>0</v>
      </c>
      <c r="K365" s="222" t="s">
        <v>140</v>
      </c>
      <c r="L365" s="71"/>
      <c r="M365" s="227" t="s">
        <v>21</v>
      </c>
      <c r="N365" s="228" t="s">
        <v>45</v>
      </c>
      <c r="O365" s="46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AR365" s="23" t="s">
        <v>222</v>
      </c>
      <c r="AT365" s="23" t="s">
        <v>136</v>
      </c>
      <c r="AU365" s="23" t="s">
        <v>142</v>
      </c>
      <c r="AY365" s="23" t="s">
        <v>134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23" t="s">
        <v>142</v>
      </c>
      <c r="BK365" s="231">
        <f>ROUND(I365*H365,2)</f>
        <v>0</v>
      </c>
      <c r="BL365" s="23" t="s">
        <v>222</v>
      </c>
      <c r="BM365" s="23" t="s">
        <v>734</v>
      </c>
    </row>
    <row r="366" s="1" customFormat="1" ht="22.8" customHeight="1">
      <c r="B366" s="45"/>
      <c r="C366" s="244" t="s">
        <v>735</v>
      </c>
      <c r="D366" s="244" t="s">
        <v>168</v>
      </c>
      <c r="E366" s="245" t="s">
        <v>736</v>
      </c>
      <c r="F366" s="246" t="s">
        <v>737</v>
      </c>
      <c r="G366" s="247" t="s">
        <v>347</v>
      </c>
      <c r="H366" s="248">
        <v>3</v>
      </c>
      <c r="I366" s="249"/>
      <c r="J366" s="250">
        <f>ROUND(I366*H366,2)</f>
        <v>0</v>
      </c>
      <c r="K366" s="246" t="s">
        <v>140</v>
      </c>
      <c r="L366" s="251"/>
      <c r="M366" s="252" t="s">
        <v>21</v>
      </c>
      <c r="N366" s="253" t="s">
        <v>45</v>
      </c>
      <c r="O366" s="46"/>
      <c r="P366" s="229">
        <f>O366*H366</f>
        <v>0</v>
      </c>
      <c r="Q366" s="229">
        <v>0.0028</v>
      </c>
      <c r="R366" s="229">
        <f>Q366*H366</f>
        <v>0.0083999999999999995</v>
      </c>
      <c r="S366" s="229">
        <v>0</v>
      </c>
      <c r="T366" s="230">
        <f>S366*H366</f>
        <v>0</v>
      </c>
      <c r="AR366" s="23" t="s">
        <v>311</v>
      </c>
      <c r="AT366" s="23" t="s">
        <v>168</v>
      </c>
      <c r="AU366" s="23" t="s">
        <v>142</v>
      </c>
      <c r="AY366" s="23" t="s">
        <v>134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23" t="s">
        <v>142</v>
      </c>
      <c r="BK366" s="231">
        <f>ROUND(I366*H366,2)</f>
        <v>0</v>
      </c>
      <c r="BL366" s="23" t="s">
        <v>222</v>
      </c>
      <c r="BM366" s="23" t="s">
        <v>738</v>
      </c>
    </row>
    <row r="367" s="1" customFormat="1" ht="14.4" customHeight="1">
      <c r="B367" s="45"/>
      <c r="C367" s="220" t="s">
        <v>739</v>
      </c>
      <c r="D367" s="220" t="s">
        <v>136</v>
      </c>
      <c r="E367" s="221" t="s">
        <v>740</v>
      </c>
      <c r="F367" s="222" t="s">
        <v>741</v>
      </c>
      <c r="G367" s="223" t="s">
        <v>139</v>
      </c>
      <c r="H367" s="224">
        <v>9.1999999999999993</v>
      </c>
      <c r="I367" s="225"/>
      <c r="J367" s="226">
        <f>ROUND(I367*H367,2)</f>
        <v>0</v>
      </c>
      <c r="K367" s="222" t="s">
        <v>140</v>
      </c>
      <c r="L367" s="71"/>
      <c r="M367" s="227" t="s">
        <v>21</v>
      </c>
      <c r="N367" s="228" t="s">
        <v>45</v>
      </c>
      <c r="O367" s="46"/>
      <c r="P367" s="229">
        <f>O367*H367</f>
        <v>0</v>
      </c>
      <c r="Q367" s="229">
        <v>0</v>
      </c>
      <c r="R367" s="229">
        <f>Q367*H367</f>
        <v>0</v>
      </c>
      <c r="S367" s="229">
        <v>0.02</v>
      </c>
      <c r="T367" s="230">
        <f>S367*H367</f>
        <v>0.184</v>
      </c>
      <c r="AR367" s="23" t="s">
        <v>222</v>
      </c>
      <c r="AT367" s="23" t="s">
        <v>136</v>
      </c>
      <c r="AU367" s="23" t="s">
        <v>142</v>
      </c>
      <c r="AY367" s="23" t="s">
        <v>134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23" t="s">
        <v>142</v>
      </c>
      <c r="BK367" s="231">
        <f>ROUND(I367*H367,2)</f>
        <v>0</v>
      </c>
      <c r="BL367" s="23" t="s">
        <v>222</v>
      </c>
      <c r="BM367" s="23" t="s">
        <v>742</v>
      </c>
    </row>
    <row r="368" s="1" customFormat="1" ht="14.4" customHeight="1">
      <c r="B368" s="45"/>
      <c r="C368" s="220" t="s">
        <v>743</v>
      </c>
      <c r="D368" s="220" t="s">
        <v>136</v>
      </c>
      <c r="E368" s="221" t="s">
        <v>744</v>
      </c>
      <c r="F368" s="222" t="s">
        <v>745</v>
      </c>
      <c r="G368" s="223" t="s">
        <v>139</v>
      </c>
      <c r="H368" s="224">
        <v>9.1799999999999997</v>
      </c>
      <c r="I368" s="225"/>
      <c r="J368" s="226">
        <f>ROUND(I368*H368,2)</f>
        <v>0</v>
      </c>
      <c r="K368" s="222" t="s">
        <v>140</v>
      </c>
      <c r="L368" s="71"/>
      <c r="M368" s="227" t="s">
        <v>21</v>
      </c>
      <c r="N368" s="228" t="s">
        <v>45</v>
      </c>
      <c r="O368" s="46"/>
      <c r="P368" s="229">
        <f>O368*H368</f>
        <v>0</v>
      </c>
      <c r="Q368" s="229">
        <v>1.0000000000000001E-05</v>
      </c>
      <c r="R368" s="229">
        <f>Q368*H368</f>
        <v>9.1800000000000009E-05</v>
      </c>
      <c r="S368" s="229">
        <v>0</v>
      </c>
      <c r="T368" s="230">
        <f>S368*H368</f>
        <v>0</v>
      </c>
      <c r="AR368" s="23" t="s">
        <v>222</v>
      </c>
      <c r="AT368" s="23" t="s">
        <v>136</v>
      </c>
      <c r="AU368" s="23" t="s">
        <v>142</v>
      </c>
      <c r="AY368" s="23" t="s">
        <v>134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23" t="s">
        <v>142</v>
      </c>
      <c r="BK368" s="231">
        <f>ROUND(I368*H368,2)</f>
        <v>0</v>
      </c>
      <c r="BL368" s="23" t="s">
        <v>222</v>
      </c>
      <c r="BM368" s="23" t="s">
        <v>746</v>
      </c>
    </row>
    <row r="369" s="11" customFormat="1">
      <c r="B369" s="232"/>
      <c r="C369" s="233"/>
      <c r="D369" s="234" t="s">
        <v>144</v>
      </c>
      <c r="E369" s="235" t="s">
        <v>21</v>
      </c>
      <c r="F369" s="236" t="s">
        <v>747</v>
      </c>
      <c r="G369" s="233"/>
      <c r="H369" s="237">
        <v>9.1799999999999997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144</v>
      </c>
      <c r="AU369" s="243" t="s">
        <v>142</v>
      </c>
      <c r="AV369" s="11" t="s">
        <v>142</v>
      </c>
      <c r="AW369" s="11" t="s">
        <v>36</v>
      </c>
      <c r="AX369" s="11" t="s">
        <v>81</v>
      </c>
      <c r="AY369" s="243" t="s">
        <v>134</v>
      </c>
    </row>
    <row r="370" s="1" customFormat="1" ht="14.4" customHeight="1">
      <c r="B370" s="45"/>
      <c r="C370" s="244" t="s">
        <v>748</v>
      </c>
      <c r="D370" s="244" t="s">
        <v>168</v>
      </c>
      <c r="E370" s="245" t="s">
        <v>749</v>
      </c>
      <c r="F370" s="246" t="s">
        <v>750</v>
      </c>
      <c r="G370" s="247" t="s">
        <v>347</v>
      </c>
      <c r="H370" s="248">
        <v>17</v>
      </c>
      <c r="I370" s="249"/>
      <c r="J370" s="250">
        <f>ROUND(I370*H370,2)</f>
        <v>0</v>
      </c>
      <c r="K370" s="246" t="s">
        <v>21</v>
      </c>
      <c r="L370" s="251"/>
      <c r="M370" s="252" t="s">
        <v>21</v>
      </c>
      <c r="N370" s="253" t="s">
        <v>45</v>
      </c>
      <c r="O370" s="46"/>
      <c r="P370" s="229">
        <f>O370*H370</f>
        <v>0</v>
      </c>
      <c r="Q370" s="229">
        <v>1</v>
      </c>
      <c r="R370" s="229">
        <f>Q370*H370</f>
        <v>17</v>
      </c>
      <c r="S370" s="229">
        <v>0</v>
      </c>
      <c r="T370" s="230">
        <f>S370*H370</f>
        <v>0</v>
      </c>
      <c r="AR370" s="23" t="s">
        <v>311</v>
      </c>
      <c r="AT370" s="23" t="s">
        <v>168</v>
      </c>
      <c r="AU370" s="23" t="s">
        <v>142</v>
      </c>
      <c r="AY370" s="23" t="s">
        <v>134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23" t="s">
        <v>142</v>
      </c>
      <c r="BK370" s="231">
        <f>ROUND(I370*H370,2)</f>
        <v>0</v>
      </c>
      <c r="BL370" s="23" t="s">
        <v>222</v>
      </c>
      <c r="BM370" s="23" t="s">
        <v>751</v>
      </c>
    </row>
    <row r="371" s="1" customFormat="1" ht="14.4" customHeight="1">
      <c r="B371" s="45"/>
      <c r="C371" s="220" t="s">
        <v>752</v>
      </c>
      <c r="D371" s="220" t="s">
        <v>136</v>
      </c>
      <c r="E371" s="221" t="s">
        <v>753</v>
      </c>
      <c r="F371" s="222" t="s">
        <v>754</v>
      </c>
      <c r="G371" s="223" t="s">
        <v>347</v>
      </c>
      <c r="H371" s="224">
        <v>3</v>
      </c>
      <c r="I371" s="225"/>
      <c r="J371" s="226">
        <f>ROUND(I371*H371,2)</f>
        <v>0</v>
      </c>
      <c r="K371" s="222" t="s">
        <v>21</v>
      </c>
      <c r="L371" s="71"/>
      <c r="M371" s="227" t="s">
        <v>21</v>
      </c>
      <c r="N371" s="228" t="s">
        <v>45</v>
      </c>
      <c r="O371" s="46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AR371" s="23" t="s">
        <v>222</v>
      </c>
      <c r="AT371" s="23" t="s">
        <v>136</v>
      </c>
      <c r="AU371" s="23" t="s">
        <v>142</v>
      </c>
      <c r="AY371" s="23" t="s">
        <v>134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23" t="s">
        <v>142</v>
      </c>
      <c r="BK371" s="231">
        <f>ROUND(I371*H371,2)</f>
        <v>0</v>
      </c>
      <c r="BL371" s="23" t="s">
        <v>222</v>
      </c>
      <c r="BM371" s="23" t="s">
        <v>755</v>
      </c>
    </row>
    <row r="372" s="1" customFormat="1" ht="14.4" customHeight="1">
      <c r="B372" s="45"/>
      <c r="C372" s="220" t="s">
        <v>756</v>
      </c>
      <c r="D372" s="220" t="s">
        <v>136</v>
      </c>
      <c r="E372" s="221" t="s">
        <v>757</v>
      </c>
      <c r="F372" s="222" t="s">
        <v>758</v>
      </c>
      <c r="G372" s="223" t="s">
        <v>347</v>
      </c>
      <c r="H372" s="224">
        <v>3</v>
      </c>
      <c r="I372" s="225"/>
      <c r="J372" s="226">
        <f>ROUND(I372*H372,2)</f>
        <v>0</v>
      </c>
      <c r="K372" s="222" t="s">
        <v>21</v>
      </c>
      <c r="L372" s="71"/>
      <c r="M372" s="227" t="s">
        <v>21</v>
      </c>
      <c r="N372" s="228" t="s">
        <v>45</v>
      </c>
      <c r="O372" s="46"/>
      <c r="P372" s="229">
        <f>O372*H372</f>
        <v>0</v>
      </c>
      <c r="Q372" s="229">
        <v>0</v>
      </c>
      <c r="R372" s="229">
        <f>Q372*H372</f>
        <v>0</v>
      </c>
      <c r="S372" s="229">
        <v>0.0030000000000000001</v>
      </c>
      <c r="T372" s="230">
        <f>S372*H372</f>
        <v>0.0090000000000000011</v>
      </c>
      <c r="AR372" s="23" t="s">
        <v>222</v>
      </c>
      <c r="AT372" s="23" t="s">
        <v>136</v>
      </c>
      <c r="AU372" s="23" t="s">
        <v>142</v>
      </c>
      <c r="AY372" s="23" t="s">
        <v>134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23" t="s">
        <v>142</v>
      </c>
      <c r="BK372" s="231">
        <f>ROUND(I372*H372,2)</f>
        <v>0</v>
      </c>
      <c r="BL372" s="23" t="s">
        <v>222</v>
      </c>
      <c r="BM372" s="23" t="s">
        <v>759</v>
      </c>
    </row>
    <row r="373" s="1" customFormat="1" ht="14.4" customHeight="1">
      <c r="B373" s="45"/>
      <c r="C373" s="220" t="s">
        <v>760</v>
      </c>
      <c r="D373" s="220" t="s">
        <v>136</v>
      </c>
      <c r="E373" s="221" t="s">
        <v>761</v>
      </c>
      <c r="F373" s="222" t="s">
        <v>762</v>
      </c>
      <c r="G373" s="223" t="s">
        <v>763</v>
      </c>
      <c r="H373" s="224">
        <v>18</v>
      </c>
      <c r="I373" s="225"/>
      <c r="J373" s="226">
        <f>ROUND(I373*H373,2)</f>
        <v>0</v>
      </c>
      <c r="K373" s="222" t="s">
        <v>21</v>
      </c>
      <c r="L373" s="71"/>
      <c r="M373" s="227" t="s">
        <v>21</v>
      </c>
      <c r="N373" s="228" t="s">
        <v>45</v>
      </c>
      <c r="O373" s="46"/>
      <c r="P373" s="229">
        <f>O373*H373</f>
        <v>0</v>
      </c>
      <c r="Q373" s="229">
        <v>6.9999999999999994E-05</v>
      </c>
      <c r="R373" s="229">
        <f>Q373*H373</f>
        <v>0.0012599999999999998</v>
      </c>
      <c r="S373" s="229">
        <v>0</v>
      </c>
      <c r="T373" s="230">
        <f>S373*H373</f>
        <v>0</v>
      </c>
      <c r="AR373" s="23" t="s">
        <v>222</v>
      </c>
      <c r="AT373" s="23" t="s">
        <v>136</v>
      </c>
      <c r="AU373" s="23" t="s">
        <v>142</v>
      </c>
      <c r="AY373" s="23" t="s">
        <v>134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23" t="s">
        <v>142</v>
      </c>
      <c r="BK373" s="231">
        <f>ROUND(I373*H373,2)</f>
        <v>0</v>
      </c>
      <c r="BL373" s="23" t="s">
        <v>222</v>
      </c>
      <c r="BM373" s="23" t="s">
        <v>764</v>
      </c>
    </row>
    <row r="374" s="1" customFormat="1" ht="22.8" customHeight="1">
      <c r="B374" s="45"/>
      <c r="C374" s="220" t="s">
        <v>765</v>
      </c>
      <c r="D374" s="220" t="s">
        <v>136</v>
      </c>
      <c r="E374" s="221" t="s">
        <v>766</v>
      </c>
      <c r="F374" s="222" t="s">
        <v>767</v>
      </c>
      <c r="G374" s="223" t="s">
        <v>488</v>
      </c>
      <c r="H374" s="224">
        <v>17.431000000000001</v>
      </c>
      <c r="I374" s="225"/>
      <c r="J374" s="226">
        <f>ROUND(I374*H374,2)</f>
        <v>0</v>
      </c>
      <c r="K374" s="222" t="s">
        <v>140</v>
      </c>
      <c r="L374" s="71"/>
      <c r="M374" s="227" t="s">
        <v>21</v>
      </c>
      <c r="N374" s="228" t="s">
        <v>45</v>
      </c>
      <c r="O374" s="46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AR374" s="23" t="s">
        <v>222</v>
      </c>
      <c r="AT374" s="23" t="s">
        <v>136</v>
      </c>
      <c r="AU374" s="23" t="s">
        <v>142</v>
      </c>
      <c r="AY374" s="23" t="s">
        <v>134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23" t="s">
        <v>142</v>
      </c>
      <c r="BK374" s="231">
        <f>ROUND(I374*H374,2)</f>
        <v>0</v>
      </c>
      <c r="BL374" s="23" t="s">
        <v>222</v>
      </c>
      <c r="BM374" s="23" t="s">
        <v>768</v>
      </c>
    </row>
    <row r="375" s="10" customFormat="1" ht="29.88" customHeight="1">
      <c r="B375" s="204"/>
      <c r="C375" s="205"/>
      <c r="D375" s="206" t="s">
        <v>72</v>
      </c>
      <c r="E375" s="218" t="s">
        <v>769</v>
      </c>
      <c r="F375" s="218" t="s">
        <v>770</v>
      </c>
      <c r="G375" s="205"/>
      <c r="H375" s="205"/>
      <c r="I375" s="208"/>
      <c r="J375" s="219">
        <f>BK375</f>
        <v>0</v>
      </c>
      <c r="K375" s="205"/>
      <c r="L375" s="210"/>
      <c r="M375" s="211"/>
      <c r="N375" s="212"/>
      <c r="O375" s="212"/>
      <c r="P375" s="213">
        <f>SUM(P376:P390)</f>
        <v>0</v>
      </c>
      <c r="Q375" s="212"/>
      <c r="R375" s="213">
        <f>SUM(R376:R390)</f>
        <v>9.6853960000000008</v>
      </c>
      <c r="S375" s="212"/>
      <c r="T375" s="214">
        <f>SUM(T376:T390)</f>
        <v>0</v>
      </c>
      <c r="AR375" s="215" t="s">
        <v>142</v>
      </c>
      <c r="AT375" s="216" t="s">
        <v>72</v>
      </c>
      <c r="AU375" s="216" t="s">
        <v>81</v>
      </c>
      <c r="AY375" s="215" t="s">
        <v>134</v>
      </c>
      <c r="BK375" s="217">
        <f>SUM(BK376:BK390)</f>
        <v>0</v>
      </c>
    </row>
    <row r="376" s="1" customFormat="1" ht="22.8" customHeight="1">
      <c r="B376" s="45"/>
      <c r="C376" s="220" t="s">
        <v>771</v>
      </c>
      <c r="D376" s="220" t="s">
        <v>136</v>
      </c>
      <c r="E376" s="221" t="s">
        <v>772</v>
      </c>
      <c r="F376" s="222" t="s">
        <v>773</v>
      </c>
      <c r="G376" s="223" t="s">
        <v>139</v>
      </c>
      <c r="H376" s="224">
        <v>171.88</v>
      </c>
      <c r="I376" s="225"/>
      <c r="J376" s="226">
        <f>ROUND(I376*H376,2)</f>
        <v>0</v>
      </c>
      <c r="K376" s="222" t="s">
        <v>140</v>
      </c>
      <c r="L376" s="71"/>
      <c r="M376" s="227" t="s">
        <v>21</v>
      </c>
      <c r="N376" s="228" t="s">
        <v>45</v>
      </c>
      <c r="O376" s="46"/>
      <c r="P376" s="229">
        <f>O376*H376</f>
        <v>0</v>
      </c>
      <c r="Q376" s="229">
        <v>0.0032000000000000002</v>
      </c>
      <c r="R376" s="229">
        <f>Q376*H376</f>
        <v>0.55001600000000006</v>
      </c>
      <c r="S376" s="229">
        <v>0</v>
      </c>
      <c r="T376" s="230">
        <f>S376*H376</f>
        <v>0</v>
      </c>
      <c r="AR376" s="23" t="s">
        <v>222</v>
      </c>
      <c r="AT376" s="23" t="s">
        <v>136</v>
      </c>
      <c r="AU376" s="23" t="s">
        <v>142</v>
      </c>
      <c r="AY376" s="23" t="s">
        <v>134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23" t="s">
        <v>142</v>
      </c>
      <c r="BK376" s="231">
        <f>ROUND(I376*H376,2)</f>
        <v>0</v>
      </c>
      <c r="BL376" s="23" t="s">
        <v>222</v>
      </c>
      <c r="BM376" s="23" t="s">
        <v>774</v>
      </c>
    </row>
    <row r="377" s="12" customFormat="1">
      <c r="B377" s="254"/>
      <c r="C377" s="255"/>
      <c r="D377" s="234" t="s">
        <v>144</v>
      </c>
      <c r="E377" s="256" t="s">
        <v>21</v>
      </c>
      <c r="F377" s="257" t="s">
        <v>204</v>
      </c>
      <c r="G377" s="255"/>
      <c r="H377" s="256" t="s">
        <v>21</v>
      </c>
      <c r="I377" s="258"/>
      <c r="J377" s="255"/>
      <c r="K377" s="255"/>
      <c r="L377" s="259"/>
      <c r="M377" s="260"/>
      <c r="N377" s="261"/>
      <c r="O377" s="261"/>
      <c r="P377" s="261"/>
      <c r="Q377" s="261"/>
      <c r="R377" s="261"/>
      <c r="S377" s="261"/>
      <c r="T377" s="262"/>
      <c r="AT377" s="263" t="s">
        <v>144</v>
      </c>
      <c r="AU377" s="263" t="s">
        <v>142</v>
      </c>
      <c r="AV377" s="12" t="s">
        <v>81</v>
      </c>
      <c r="AW377" s="12" t="s">
        <v>36</v>
      </c>
      <c r="AX377" s="12" t="s">
        <v>73</v>
      </c>
      <c r="AY377" s="263" t="s">
        <v>134</v>
      </c>
    </row>
    <row r="378" s="11" customFormat="1">
      <c r="B378" s="232"/>
      <c r="C378" s="233"/>
      <c r="D378" s="234" t="s">
        <v>144</v>
      </c>
      <c r="E378" s="235" t="s">
        <v>21</v>
      </c>
      <c r="F378" s="236" t="s">
        <v>775</v>
      </c>
      <c r="G378" s="233"/>
      <c r="H378" s="237">
        <v>112.59999999999999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AT378" s="243" t="s">
        <v>144</v>
      </c>
      <c r="AU378" s="243" t="s">
        <v>142</v>
      </c>
      <c r="AV378" s="11" t="s">
        <v>142</v>
      </c>
      <c r="AW378" s="11" t="s">
        <v>36</v>
      </c>
      <c r="AX378" s="11" t="s">
        <v>73</v>
      </c>
      <c r="AY378" s="243" t="s">
        <v>134</v>
      </c>
    </row>
    <row r="379" s="12" customFormat="1">
      <c r="B379" s="254"/>
      <c r="C379" s="255"/>
      <c r="D379" s="234" t="s">
        <v>144</v>
      </c>
      <c r="E379" s="256" t="s">
        <v>21</v>
      </c>
      <c r="F379" s="257" t="s">
        <v>216</v>
      </c>
      <c r="G379" s="255"/>
      <c r="H379" s="256" t="s">
        <v>21</v>
      </c>
      <c r="I379" s="258"/>
      <c r="J379" s="255"/>
      <c r="K379" s="255"/>
      <c r="L379" s="259"/>
      <c r="M379" s="260"/>
      <c r="N379" s="261"/>
      <c r="O379" s="261"/>
      <c r="P379" s="261"/>
      <c r="Q379" s="261"/>
      <c r="R379" s="261"/>
      <c r="S379" s="261"/>
      <c r="T379" s="262"/>
      <c r="AT379" s="263" t="s">
        <v>144</v>
      </c>
      <c r="AU379" s="263" t="s">
        <v>142</v>
      </c>
      <c r="AV379" s="12" t="s">
        <v>81</v>
      </c>
      <c r="AW379" s="12" t="s">
        <v>36</v>
      </c>
      <c r="AX379" s="12" t="s">
        <v>73</v>
      </c>
      <c r="AY379" s="263" t="s">
        <v>134</v>
      </c>
    </row>
    <row r="380" s="11" customFormat="1">
      <c r="B380" s="232"/>
      <c r="C380" s="233"/>
      <c r="D380" s="234" t="s">
        <v>144</v>
      </c>
      <c r="E380" s="235" t="s">
        <v>21</v>
      </c>
      <c r="F380" s="236" t="s">
        <v>776</v>
      </c>
      <c r="G380" s="233"/>
      <c r="H380" s="237">
        <v>38.799999999999997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AT380" s="243" t="s">
        <v>144</v>
      </c>
      <c r="AU380" s="243" t="s">
        <v>142</v>
      </c>
      <c r="AV380" s="11" t="s">
        <v>142</v>
      </c>
      <c r="AW380" s="11" t="s">
        <v>36</v>
      </c>
      <c r="AX380" s="11" t="s">
        <v>73</v>
      </c>
      <c r="AY380" s="243" t="s">
        <v>134</v>
      </c>
    </row>
    <row r="381" s="12" customFormat="1">
      <c r="B381" s="254"/>
      <c r="C381" s="255"/>
      <c r="D381" s="234" t="s">
        <v>144</v>
      </c>
      <c r="E381" s="256" t="s">
        <v>21</v>
      </c>
      <c r="F381" s="257" t="s">
        <v>193</v>
      </c>
      <c r="G381" s="255"/>
      <c r="H381" s="256" t="s">
        <v>21</v>
      </c>
      <c r="I381" s="258"/>
      <c r="J381" s="255"/>
      <c r="K381" s="255"/>
      <c r="L381" s="259"/>
      <c r="M381" s="260"/>
      <c r="N381" s="261"/>
      <c r="O381" s="261"/>
      <c r="P381" s="261"/>
      <c r="Q381" s="261"/>
      <c r="R381" s="261"/>
      <c r="S381" s="261"/>
      <c r="T381" s="262"/>
      <c r="AT381" s="263" t="s">
        <v>144</v>
      </c>
      <c r="AU381" s="263" t="s">
        <v>142</v>
      </c>
      <c r="AV381" s="12" t="s">
        <v>81</v>
      </c>
      <c r="AW381" s="12" t="s">
        <v>36</v>
      </c>
      <c r="AX381" s="12" t="s">
        <v>73</v>
      </c>
      <c r="AY381" s="263" t="s">
        <v>134</v>
      </c>
    </row>
    <row r="382" s="11" customFormat="1">
      <c r="B382" s="232"/>
      <c r="C382" s="233"/>
      <c r="D382" s="234" t="s">
        <v>144</v>
      </c>
      <c r="E382" s="235" t="s">
        <v>21</v>
      </c>
      <c r="F382" s="236" t="s">
        <v>777</v>
      </c>
      <c r="G382" s="233"/>
      <c r="H382" s="237">
        <v>12.44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AT382" s="243" t="s">
        <v>144</v>
      </c>
      <c r="AU382" s="243" t="s">
        <v>142</v>
      </c>
      <c r="AV382" s="11" t="s">
        <v>142</v>
      </c>
      <c r="AW382" s="11" t="s">
        <v>36</v>
      </c>
      <c r="AX382" s="11" t="s">
        <v>73</v>
      </c>
      <c r="AY382" s="243" t="s">
        <v>134</v>
      </c>
    </row>
    <row r="383" s="12" customFormat="1">
      <c r="B383" s="254"/>
      <c r="C383" s="255"/>
      <c r="D383" s="234" t="s">
        <v>144</v>
      </c>
      <c r="E383" s="256" t="s">
        <v>21</v>
      </c>
      <c r="F383" s="257" t="s">
        <v>189</v>
      </c>
      <c r="G383" s="255"/>
      <c r="H383" s="256" t="s">
        <v>21</v>
      </c>
      <c r="I383" s="258"/>
      <c r="J383" s="255"/>
      <c r="K383" s="255"/>
      <c r="L383" s="259"/>
      <c r="M383" s="260"/>
      <c r="N383" s="261"/>
      <c r="O383" s="261"/>
      <c r="P383" s="261"/>
      <c r="Q383" s="261"/>
      <c r="R383" s="261"/>
      <c r="S383" s="261"/>
      <c r="T383" s="262"/>
      <c r="AT383" s="263" t="s">
        <v>144</v>
      </c>
      <c r="AU383" s="263" t="s">
        <v>142</v>
      </c>
      <c r="AV383" s="12" t="s">
        <v>81</v>
      </c>
      <c r="AW383" s="12" t="s">
        <v>36</v>
      </c>
      <c r="AX383" s="12" t="s">
        <v>73</v>
      </c>
      <c r="AY383" s="263" t="s">
        <v>134</v>
      </c>
    </row>
    <row r="384" s="11" customFormat="1">
      <c r="B384" s="232"/>
      <c r="C384" s="233"/>
      <c r="D384" s="234" t="s">
        <v>144</v>
      </c>
      <c r="E384" s="235" t="s">
        <v>21</v>
      </c>
      <c r="F384" s="236" t="s">
        <v>778</v>
      </c>
      <c r="G384" s="233"/>
      <c r="H384" s="237">
        <v>8.0399999999999991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AT384" s="243" t="s">
        <v>144</v>
      </c>
      <c r="AU384" s="243" t="s">
        <v>142</v>
      </c>
      <c r="AV384" s="11" t="s">
        <v>142</v>
      </c>
      <c r="AW384" s="11" t="s">
        <v>36</v>
      </c>
      <c r="AX384" s="11" t="s">
        <v>73</v>
      </c>
      <c r="AY384" s="243" t="s">
        <v>134</v>
      </c>
    </row>
    <row r="385" s="13" customFormat="1">
      <c r="B385" s="264"/>
      <c r="C385" s="265"/>
      <c r="D385" s="234" t="s">
        <v>144</v>
      </c>
      <c r="E385" s="266" t="s">
        <v>21</v>
      </c>
      <c r="F385" s="267" t="s">
        <v>195</v>
      </c>
      <c r="G385" s="265"/>
      <c r="H385" s="268">
        <v>171.88</v>
      </c>
      <c r="I385" s="269"/>
      <c r="J385" s="265"/>
      <c r="K385" s="265"/>
      <c r="L385" s="270"/>
      <c r="M385" s="271"/>
      <c r="N385" s="272"/>
      <c r="O385" s="272"/>
      <c r="P385" s="272"/>
      <c r="Q385" s="272"/>
      <c r="R385" s="272"/>
      <c r="S385" s="272"/>
      <c r="T385" s="273"/>
      <c r="AT385" s="274" t="s">
        <v>144</v>
      </c>
      <c r="AU385" s="274" t="s">
        <v>142</v>
      </c>
      <c r="AV385" s="13" t="s">
        <v>141</v>
      </c>
      <c r="AW385" s="13" t="s">
        <v>36</v>
      </c>
      <c r="AX385" s="13" t="s">
        <v>81</v>
      </c>
      <c r="AY385" s="274" t="s">
        <v>134</v>
      </c>
    </row>
    <row r="386" s="1" customFormat="1" ht="14.4" customHeight="1">
      <c r="B386" s="45"/>
      <c r="C386" s="244" t="s">
        <v>779</v>
      </c>
      <c r="D386" s="244" t="s">
        <v>168</v>
      </c>
      <c r="E386" s="245" t="s">
        <v>780</v>
      </c>
      <c r="F386" s="246" t="s">
        <v>781</v>
      </c>
      <c r="G386" s="247" t="s">
        <v>139</v>
      </c>
      <c r="H386" s="248">
        <v>189.06800000000001</v>
      </c>
      <c r="I386" s="249"/>
      <c r="J386" s="250">
        <f>ROUND(I386*H386,2)</f>
        <v>0</v>
      </c>
      <c r="K386" s="246" t="s">
        <v>21</v>
      </c>
      <c r="L386" s="251"/>
      <c r="M386" s="252" t="s">
        <v>21</v>
      </c>
      <c r="N386" s="253" t="s">
        <v>45</v>
      </c>
      <c r="O386" s="46"/>
      <c r="P386" s="229">
        <f>O386*H386</f>
        <v>0</v>
      </c>
      <c r="Q386" s="229">
        <v>0.048000000000000001</v>
      </c>
      <c r="R386" s="229">
        <f>Q386*H386</f>
        <v>9.0752640000000007</v>
      </c>
      <c r="S386" s="229">
        <v>0</v>
      </c>
      <c r="T386" s="230">
        <f>S386*H386</f>
        <v>0</v>
      </c>
      <c r="AR386" s="23" t="s">
        <v>311</v>
      </c>
      <c r="AT386" s="23" t="s">
        <v>168</v>
      </c>
      <c r="AU386" s="23" t="s">
        <v>142</v>
      </c>
      <c r="AY386" s="23" t="s">
        <v>134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23" t="s">
        <v>142</v>
      </c>
      <c r="BK386" s="231">
        <f>ROUND(I386*H386,2)</f>
        <v>0</v>
      </c>
      <c r="BL386" s="23" t="s">
        <v>222</v>
      </c>
      <c r="BM386" s="23" t="s">
        <v>782</v>
      </c>
    </row>
    <row r="387" s="11" customFormat="1">
      <c r="B387" s="232"/>
      <c r="C387" s="233"/>
      <c r="D387" s="234" t="s">
        <v>144</v>
      </c>
      <c r="E387" s="233"/>
      <c r="F387" s="236" t="s">
        <v>783</v>
      </c>
      <c r="G387" s="233"/>
      <c r="H387" s="237">
        <v>189.06800000000001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144</v>
      </c>
      <c r="AU387" s="243" t="s">
        <v>142</v>
      </c>
      <c r="AV387" s="11" t="s">
        <v>142</v>
      </c>
      <c r="AW387" s="11" t="s">
        <v>6</v>
      </c>
      <c r="AX387" s="11" t="s">
        <v>81</v>
      </c>
      <c r="AY387" s="243" t="s">
        <v>134</v>
      </c>
    </row>
    <row r="388" s="1" customFormat="1" ht="14.4" customHeight="1">
      <c r="B388" s="45"/>
      <c r="C388" s="244" t="s">
        <v>784</v>
      </c>
      <c r="D388" s="244" t="s">
        <v>168</v>
      </c>
      <c r="E388" s="245" t="s">
        <v>785</v>
      </c>
      <c r="F388" s="246" t="s">
        <v>786</v>
      </c>
      <c r="G388" s="247" t="s">
        <v>171</v>
      </c>
      <c r="H388" s="248">
        <v>60.116</v>
      </c>
      <c r="I388" s="249"/>
      <c r="J388" s="250">
        <f>ROUND(I388*H388,2)</f>
        <v>0</v>
      </c>
      <c r="K388" s="246" t="s">
        <v>140</v>
      </c>
      <c r="L388" s="251"/>
      <c r="M388" s="252" t="s">
        <v>21</v>
      </c>
      <c r="N388" s="253" t="s">
        <v>45</v>
      </c>
      <c r="O388" s="46"/>
      <c r="P388" s="229">
        <f>O388*H388</f>
        <v>0</v>
      </c>
      <c r="Q388" s="229">
        <v>0.001</v>
      </c>
      <c r="R388" s="229">
        <f>Q388*H388</f>
        <v>0.060116000000000003</v>
      </c>
      <c r="S388" s="229">
        <v>0</v>
      </c>
      <c r="T388" s="230">
        <f>S388*H388</f>
        <v>0</v>
      </c>
      <c r="AR388" s="23" t="s">
        <v>311</v>
      </c>
      <c r="AT388" s="23" t="s">
        <v>168</v>
      </c>
      <c r="AU388" s="23" t="s">
        <v>142</v>
      </c>
      <c r="AY388" s="23" t="s">
        <v>134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3" t="s">
        <v>142</v>
      </c>
      <c r="BK388" s="231">
        <f>ROUND(I388*H388,2)</f>
        <v>0</v>
      </c>
      <c r="BL388" s="23" t="s">
        <v>222</v>
      </c>
      <c r="BM388" s="23" t="s">
        <v>787</v>
      </c>
    </row>
    <row r="389" s="11" customFormat="1">
      <c r="B389" s="232"/>
      <c r="C389" s="233"/>
      <c r="D389" s="234" t="s">
        <v>144</v>
      </c>
      <c r="E389" s="233"/>
      <c r="F389" s="236" t="s">
        <v>788</v>
      </c>
      <c r="G389" s="233"/>
      <c r="H389" s="237">
        <v>60.116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AT389" s="243" t="s">
        <v>144</v>
      </c>
      <c r="AU389" s="243" t="s">
        <v>142</v>
      </c>
      <c r="AV389" s="11" t="s">
        <v>142</v>
      </c>
      <c r="AW389" s="11" t="s">
        <v>6</v>
      </c>
      <c r="AX389" s="11" t="s">
        <v>81</v>
      </c>
      <c r="AY389" s="243" t="s">
        <v>134</v>
      </c>
    </row>
    <row r="390" s="1" customFormat="1" ht="22.8" customHeight="1">
      <c r="B390" s="45"/>
      <c r="C390" s="220" t="s">
        <v>789</v>
      </c>
      <c r="D390" s="220" t="s">
        <v>136</v>
      </c>
      <c r="E390" s="221" t="s">
        <v>790</v>
      </c>
      <c r="F390" s="222" t="s">
        <v>791</v>
      </c>
      <c r="G390" s="223" t="s">
        <v>488</v>
      </c>
      <c r="H390" s="224">
        <v>9.6850000000000005</v>
      </c>
      <c r="I390" s="225"/>
      <c r="J390" s="226">
        <f>ROUND(I390*H390,2)</f>
        <v>0</v>
      </c>
      <c r="K390" s="222" t="s">
        <v>140</v>
      </c>
      <c r="L390" s="71"/>
      <c r="M390" s="227" t="s">
        <v>21</v>
      </c>
      <c r="N390" s="228" t="s">
        <v>45</v>
      </c>
      <c r="O390" s="46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AR390" s="23" t="s">
        <v>222</v>
      </c>
      <c r="AT390" s="23" t="s">
        <v>136</v>
      </c>
      <c r="AU390" s="23" t="s">
        <v>142</v>
      </c>
      <c r="AY390" s="23" t="s">
        <v>134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23" t="s">
        <v>142</v>
      </c>
      <c r="BK390" s="231">
        <f>ROUND(I390*H390,2)</f>
        <v>0</v>
      </c>
      <c r="BL390" s="23" t="s">
        <v>222</v>
      </c>
      <c r="BM390" s="23" t="s">
        <v>792</v>
      </c>
    </row>
    <row r="391" s="10" customFormat="1" ht="29.88" customHeight="1">
      <c r="B391" s="204"/>
      <c r="C391" s="205"/>
      <c r="D391" s="206" t="s">
        <v>72</v>
      </c>
      <c r="E391" s="218" t="s">
        <v>793</v>
      </c>
      <c r="F391" s="218" t="s">
        <v>794</v>
      </c>
      <c r="G391" s="205"/>
      <c r="H391" s="205"/>
      <c r="I391" s="208"/>
      <c r="J391" s="219">
        <f>BK391</f>
        <v>0</v>
      </c>
      <c r="K391" s="205"/>
      <c r="L391" s="210"/>
      <c r="M391" s="211"/>
      <c r="N391" s="212"/>
      <c r="O391" s="212"/>
      <c r="P391" s="213">
        <f>SUM(P392:P395)</f>
        <v>0</v>
      </c>
      <c r="Q391" s="212"/>
      <c r="R391" s="213">
        <f>SUM(R392:R395)</f>
        <v>0.03139488</v>
      </c>
      <c r="S391" s="212"/>
      <c r="T391" s="214">
        <f>SUM(T392:T395)</f>
        <v>0</v>
      </c>
      <c r="AR391" s="215" t="s">
        <v>142</v>
      </c>
      <c r="AT391" s="216" t="s">
        <v>72</v>
      </c>
      <c r="AU391" s="216" t="s">
        <v>81</v>
      </c>
      <c r="AY391" s="215" t="s">
        <v>134</v>
      </c>
      <c r="BK391" s="217">
        <f>SUM(BK392:BK395)</f>
        <v>0</v>
      </c>
    </row>
    <row r="392" s="1" customFormat="1" ht="14.4" customHeight="1">
      <c r="B392" s="45"/>
      <c r="C392" s="220" t="s">
        <v>795</v>
      </c>
      <c r="D392" s="220" t="s">
        <v>136</v>
      </c>
      <c r="E392" s="221" t="s">
        <v>796</v>
      </c>
      <c r="F392" s="222" t="s">
        <v>797</v>
      </c>
      <c r="G392" s="223" t="s">
        <v>139</v>
      </c>
      <c r="H392" s="224">
        <v>95.135999999999996</v>
      </c>
      <c r="I392" s="225"/>
      <c r="J392" s="226">
        <f>ROUND(I392*H392,2)</f>
        <v>0</v>
      </c>
      <c r="K392" s="222" t="s">
        <v>140</v>
      </c>
      <c r="L392" s="71"/>
      <c r="M392" s="227" t="s">
        <v>21</v>
      </c>
      <c r="N392" s="228" t="s">
        <v>45</v>
      </c>
      <c r="O392" s="46"/>
      <c r="P392" s="229">
        <f>O392*H392</f>
        <v>0</v>
      </c>
      <c r="Q392" s="229">
        <v>6.9999999999999994E-05</v>
      </c>
      <c r="R392" s="229">
        <f>Q392*H392</f>
        <v>0.0066595199999999995</v>
      </c>
      <c r="S392" s="229">
        <v>0</v>
      </c>
      <c r="T392" s="230">
        <f>S392*H392</f>
        <v>0</v>
      </c>
      <c r="AR392" s="23" t="s">
        <v>222</v>
      </c>
      <c r="AT392" s="23" t="s">
        <v>136</v>
      </c>
      <c r="AU392" s="23" t="s">
        <v>142</v>
      </c>
      <c r="AY392" s="23" t="s">
        <v>134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23" t="s">
        <v>142</v>
      </c>
      <c r="BK392" s="231">
        <f>ROUND(I392*H392,2)</f>
        <v>0</v>
      </c>
      <c r="BL392" s="23" t="s">
        <v>222</v>
      </c>
      <c r="BM392" s="23" t="s">
        <v>798</v>
      </c>
    </row>
    <row r="393" s="11" customFormat="1">
      <c r="B393" s="232"/>
      <c r="C393" s="233"/>
      <c r="D393" s="234" t="s">
        <v>144</v>
      </c>
      <c r="E393" s="235" t="s">
        <v>21</v>
      </c>
      <c r="F393" s="236" t="s">
        <v>799</v>
      </c>
      <c r="G393" s="233"/>
      <c r="H393" s="237">
        <v>95.135999999999996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AT393" s="243" t="s">
        <v>144</v>
      </c>
      <c r="AU393" s="243" t="s">
        <v>142</v>
      </c>
      <c r="AV393" s="11" t="s">
        <v>142</v>
      </c>
      <c r="AW393" s="11" t="s">
        <v>36</v>
      </c>
      <c r="AX393" s="11" t="s">
        <v>81</v>
      </c>
      <c r="AY393" s="243" t="s">
        <v>134</v>
      </c>
    </row>
    <row r="394" s="1" customFormat="1" ht="14.4" customHeight="1">
      <c r="B394" s="45"/>
      <c r="C394" s="220" t="s">
        <v>800</v>
      </c>
      <c r="D394" s="220" t="s">
        <v>136</v>
      </c>
      <c r="E394" s="221" t="s">
        <v>801</v>
      </c>
      <c r="F394" s="222" t="s">
        <v>802</v>
      </c>
      <c r="G394" s="223" t="s">
        <v>139</v>
      </c>
      <c r="H394" s="224">
        <v>95.135999999999996</v>
      </c>
      <c r="I394" s="225"/>
      <c r="J394" s="226">
        <f>ROUND(I394*H394,2)</f>
        <v>0</v>
      </c>
      <c r="K394" s="222" t="s">
        <v>140</v>
      </c>
      <c r="L394" s="71"/>
      <c r="M394" s="227" t="s">
        <v>21</v>
      </c>
      <c r="N394" s="228" t="s">
        <v>45</v>
      </c>
      <c r="O394" s="46"/>
      <c r="P394" s="229">
        <f>O394*H394</f>
        <v>0</v>
      </c>
      <c r="Q394" s="229">
        <v>0.00013999999999999999</v>
      </c>
      <c r="R394" s="229">
        <f>Q394*H394</f>
        <v>0.013319039999999999</v>
      </c>
      <c r="S394" s="229">
        <v>0</v>
      </c>
      <c r="T394" s="230">
        <f>S394*H394</f>
        <v>0</v>
      </c>
      <c r="AR394" s="23" t="s">
        <v>222</v>
      </c>
      <c r="AT394" s="23" t="s">
        <v>136</v>
      </c>
      <c r="AU394" s="23" t="s">
        <v>142</v>
      </c>
      <c r="AY394" s="23" t="s">
        <v>134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23" t="s">
        <v>142</v>
      </c>
      <c r="BK394" s="231">
        <f>ROUND(I394*H394,2)</f>
        <v>0</v>
      </c>
      <c r="BL394" s="23" t="s">
        <v>222</v>
      </c>
      <c r="BM394" s="23" t="s">
        <v>803</v>
      </c>
    </row>
    <row r="395" s="1" customFormat="1" ht="22.8" customHeight="1">
      <c r="B395" s="45"/>
      <c r="C395" s="220" t="s">
        <v>804</v>
      </c>
      <c r="D395" s="220" t="s">
        <v>136</v>
      </c>
      <c r="E395" s="221" t="s">
        <v>805</v>
      </c>
      <c r="F395" s="222" t="s">
        <v>806</v>
      </c>
      <c r="G395" s="223" t="s">
        <v>139</v>
      </c>
      <c r="H395" s="224">
        <v>95.135999999999996</v>
      </c>
      <c r="I395" s="225"/>
      <c r="J395" s="226">
        <f>ROUND(I395*H395,2)</f>
        <v>0</v>
      </c>
      <c r="K395" s="222" t="s">
        <v>140</v>
      </c>
      <c r="L395" s="71"/>
      <c r="M395" s="227" t="s">
        <v>21</v>
      </c>
      <c r="N395" s="228" t="s">
        <v>45</v>
      </c>
      <c r="O395" s="46"/>
      <c r="P395" s="229">
        <f>O395*H395</f>
        <v>0</v>
      </c>
      <c r="Q395" s="229">
        <v>0.00012</v>
      </c>
      <c r="R395" s="229">
        <f>Q395*H395</f>
        <v>0.011416320000000001</v>
      </c>
      <c r="S395" s="229">
        <v>0</v>
      </c>
      <c r="T395" s="230">
        <f>S395*H395</f>
        <v>0</v>
      </c>
      <c r="AR395" s="23" t="s">
        <v>222</v>
      </c>
      <c r="AT395" s="23" t="s">
        <v>136</v>
      </c>
      <c r="AU395" s="23" t="s">
        <v>142</v>
      </c>
      <c r="AY395" s="23" t="s">
        <v>134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23" t="s">
        <v>142</v>
      </c>
      <c r="BK395" s="231">
        <f>ROUND(I395*H395,2)</f>
        <v>0</v>
      </c>
      <c r="BL395" s="23" t="s">
        <v>222</v>
      </c>
      <c r="BM395" s="23" t="s">
        <v>807</v>
      </c>
    </row>
    <row r="396" s="10" customFormat="1" ht="29.88" customHeight="1">
      <c r="B396" s="204"/>
      <c r="C396" s="205"/>
      <c r="D396" s="206" t="s">
        <v>72</v>
      </c>
      <c r="E396" s="218" t="s">
        <v>808</v>
      </c>
      <c r="F396" s="218" t="s">
        <v>809</v>
      </c>
      <c r="G396" s="205"/>
      <c r="H396" s="205"/>
      <c r="I396" s="208"/>
      <c r="J396" s="219">
        <f>BK396</f>
        <v>0</v>
      </c>
      <c r="K396" s="205"/>
      <c r="L396" s="210"/>
      <c r="M396" s="211"/>
      <c r="N396" s="212"/>
      <c r="O396" s="212"/>
      <c r="P396" s="213">
        <f>SUM(P397:P398)</f>
        <v>0</v>
      </c>
      <c r="Q396" s="212"/>
      <c r="R396" s="213">
        <f>SUM(R397:R398)</f>
        <v>0.0120582</v>
      </c>
      <c r="S396" s="212"/>
      <c r="T396" s="214">
        <f>SUM(T397:T398)</f>
        <v>0</v>
      </c>
      <c r="AR396" s="215" t="s">
        <v>142</v>
      </c>
      <c r="AT396" s="216" t="s">
        <v>72</v>
      </c>
      <c r="AU396" s="216" t="s">
        <v>81</v>
      </c>
      <c r="AY396" s="215" t="s">
        <v>134</v>
      </c>
      <c r="BK396" s="217">
        <f>SUM(BK397:BK398)</f>
        <v>0</v>
      </c>
    </row>
    <row r="397" s="1" customFormat="1" ht="14.4" customHeight="1">
      <c r="B397" s="45"/>
      <c r="C397" s="220" t="s">
        <v>810</v>
      </c>
      <c r="D397" s="220" t="s">
        <v>136</v>
      </c>
      <c r="E397" s="221" t="s">
        <v>811</v>
      </c>
      <c r="F397" s="222" t="s">
        <v>812</v>
      </c>
      <c r="G397" s="223" t="s">
        <v>139</v>
      </c>
      <c r="H397" s="224">
        <v>36.539999999999999</v>
      </c>
      <c r="I397" s="225"/>
      <c r="J397" s="226">
        <f>ROUND(I397*H397,2)</f>
        <v>0</v>
      </c>
      <c r="K397" s="222" t="s">
        <v>140</v>
      </c>
      <c r="L397" s="71"/>
      <c r="M397" s="227" t="s">
        <v>21</v>
      </c>
      <c r="N397" s="228" t="s">
        <v>45</v>
      </c>
      <c r="O397" s="46"/>
      <c r="P397" s="229">
        <f>O397*H397</f>
        <v>0</v>
      </c>
      <c r="Q397" s="229">
        <v>0.00033</v>
      </c>
      <c r="R397" s="229">
        <f>Q397*H397</f>
        <v>0.0120582</v>
      </c>
      <c r="S397" s="229">
        <v>0</v>
      </c>
      <c r="T397" s="230">
        <f>S397*H397</f>
        <v>0</v>
      </c>
      <c r="AR397" s="23" t="s">
        <v>222</v>
      </c>
      <c r="AT397" s="23" t="s">
        <v>136</v>
      </c>
      <c r="AU397" s="23" t="s">
        <v>142</v>
      </c>
      <c r="AY397" s="23" t="s">
        <v>134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23" t="s">
        <v>142</v>
      </c>
      <c r="BK397" s="231">
        <f>ROUND(I397*H397,2)</f>
        <v>0</v>
      </c>
      <c r="BL397" s="23" t="s">
        <v>222</v>
      </c>
      <c r="BM397" s="23" t="s">
        <v>813</v>
      </c>
    </row>
    <row r="398" s="11" customFormat="1">
      <c r="B398" s="232"/>
      <c r="C398" s="233"/>
      <c r="D398" s="234" t="s">
        <v>144</v>
      </c>
      <c r="E398" s="235" t="s">
        <v>21</v>
      </c>
      <c r="F398" s="236" t="s">
        <v>814</v>
      </c>
      <c r="G398" s="233"/>
      <c r="H398" s="237">
        <v>36.539999999999999</v>
      </c>
      <c r="I398" s="238"/>
      <c r="J398" s="233"/>
      <c r="K398" s="233"/>
      <c r="L398" s="239"/>
      <c r="M398" s="275"/>
      <c r="N398" s="276"/>
      <c r="O398" s="276"/>
      <c r="P398" s="276"/>
      <c r="Q398" s="276"/>
      <c r="R398" s="276"/>
      <c r="S398" s="276"/>
      <c r="T398" s="277"/>
      <c r="AT398" s="243" t="s">
        <v>144</v>
      </c>
      <c r="AU398" s="243" t="s">
        <v>142</v>
      </c>
      <c r="AV398" s="11" t="s">
        <v>142</v>
      </c>
      <c r="AW398" s="11" t="s">
        <v>36</v>
      </c>
      <c r="AX398" s="11" t="s">
        <v>81</v>
      </c>
      <c r="AY398" s="243" t="s">
        <v>134</v>
      </c>
    </row>
    <row r="399" s="1" customFormat="1" ht="6.96" customHeight="1">
      <c r="B399" s="66"/>
      <c r="C399" s="67"/>
      <c r="D399" s="67"/>
      <c r="E399" s="67"/>
      <c r="F399" s="67"/>
      <c r="G399" s="67"/>
      <c r="H399" s="67"/>
      <c r="I399" s="165"/>
      <c r="J399" s="67"/>
      <c r="K399" s="67"/>
      <c r="L399" s="71"/>
    </row>
  </sheetData>
  <sheetProtection sheet="1" autoFilter="0" formatColumns="0" formatRows="0" objects="1" scenarios="1" spinCount="100000" saltValue="kYUPSEhdxkfm/SxNQm4mqZsIC0/zHNjJBBSqTwQgdY0cBm4OXfsm0aDm+/nL66gl8jE8RYUlO2v+5HCnjFePQA==" hashValue="PQwI0NOqr5z+0hufoia8DEWuoq3lnGUsEGZFR89T3zSOcFW6SDDQ8KTWBRIt6B3NBrXG0YYoO8HBnHYgI3UVjg==" algorithmName="SHA-512" password="CC35"/>
  <autoFilter ref="C94:K398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I., č. p. 266, 271, 246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815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ROUND(SUM(BE82:BE95), 2)</f>
        <v>0</v>
      </c>
      <c r="G30" s="46"/>
      <c r="H30" s="46"/>
      <c r="I30" s="157">
        <v>0.20999999999999999</v>
      </c>
      <c r="J30" s="156">
        <f>ROUND(ROUND((SUM(BE82:BE95)),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ROUND(SUM(BF82:BF95), 2)</f>
        <v>0</v>
      </c>
      <c r="G31" s="46"/>
      <c r="H31" s="46"/>
      <c r="I31" s="157">
        <v>0.14999999999999999</v>
      </c>
      <c r="J31" s="156">
        <f>ROUND(ROUND((SUM(BF82:BF95)),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ROUND(SUM(BG82:BG95),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ROUND(SUM(BH82:BH95),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ROUND(SUM(BI82:BI95),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I., č. p. 266, 271, 246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02 -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816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817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818</v>
      </c>
      <c r="E59" s="186"/>
      <c r="F59" s="186"/>
      <c r="G59" s="186"/>
      <c r="H59" s="186"/>
      <c r="I59" s="187"/>
      <c r="J59" s="188">
        <f>J86</f>
        <v>0</v>
      </c>
      <c r="K59" s="189"/>
    </row>
    <row r="60" s="8" customFormat="1" ht="19.92" customHeight="1">
      <c r="B60" s="183"/>
      <c r="C60" s="184"/>
      <c r="D60" s="185" t="s">
        <v>819</v>
      </c>
      <c r="E60" s="186"/>
      <c r="F60" s="186"/>
      <c r="G60" s="186"/>
      <c r="H60" s="186"/>
      <c r="I60" s="187"/>
      <c r="J60" s="188">
        <f>J90</f>
        <v>0</v>
      </c>
      <c r="K60" s="189"/>
    </row>
    <row r="61" s="8" customFormat="1" ht="19.92" customHeight="1">
      <c r="B61" s="183"/>
      <c r="C61" s="184"/>
      <c r="D61" s="185" t="s">
        <v>820</v>
      </c>
      <c r="E61" s="186"/>
      <c r="F61" s="186"/>
      <c r="G61" s="186"/>
      <c r="H61" s="186"/>
      <c r="I61" s="187"/>
      <c r="J61" s="188">
        <f>J92</f>
        <v>0</v>
      </c>
      <c r="K61" s="189"/>
    </row>
    <row r="62" s="8" customFormat="1" ht="19.92" customHeight="1">
      <c r="B62" s="183"/>
      <c r="C62" s="184"/>
      <c r="D62" s="185" t="s">
        <v>821</v>
      </c>
      <c r="E62" s="186"/>
      <c r="F62" s="186"/>
      <c r="G62" s="186"/>
      <c r="H62" s="186"/>
      <c r="I62" s="187"/>
      <c r="J62" s="188">
        <f>J94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3"/>
      <c r="D72" s="73"/>
      <c r="E72" s="191" t="str">
        <f>E7</f>
        <v>Zateplení domů a oprava střech na ul. Jateční v Bohumíně - I., č. p. 266, 271, 246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92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2" customHeight="1">
      <c r="B74" s="45"/>
      <c r="C74" s="73"/>
      <c r="D74" s="73"/>
      <c r="E74" s="81" t="str">
        <f>E9</f>
        <v>02 - VRN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Bohumín</v>
      </c>
      <c r="G76" s="73"/>
      <c r="H76" s="73"/>
      <c r="I76" s="193" t="s">
        <v>25</v>
      </c>
      <c r="J76" s="84" t="str">
        <f>IF(J12="","",J12)</f>
        <v>14. 12. 2018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Město Bohumín</v>
      </c>
      <c r="G78" s="73"/>
      <c r="H78" s="73"/>
      <c r="I78" s="193" t="s">
        <v>33</v>
      </c>
      <c r="J78" s="192" t="str">
        <f>E21</f>
        <v>BENUTA PRO s.r.o.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119</v>
      </c>
      <c r="D81" s="196" t="s">
        <v>58</v>
      </c>
      <c r="E81" s="196" t="s">
        <v>54</v>
      </c>
      <c r="F81" s="196" t="s">
        <v>120</v>
      </c>
      <c r="G81" s="196" t="s">
        <v>121</v>
      </c>
      <c r="H81" s="196" t="s">
        <v>122</v>
      </c>
      <c r="I81" s="197" t="s">
        <v>123</v>
      </c>
      <c r="J81" s="196" t="s">
        <v>96</v>
      </c>
      <c r="K81" s="198" t="s">
        <v>124</v>
      </c>
      <c r="L81" s="199"/>
      <c r="M81" s="101" t="s">
        <v>125</v>
      </c>
      <c r="N81" s="102" t="s">
        <v>43</v>
      </c>
      <c r="O81" s="102" t="s">
        <v>126</v>
      </c>
      <c r="P81" s="102" t="s">
        <v>127</v>
      </c>
      <c r="Q81" s="102" t="s">
        <v>128</v>
      </c>
      <c r="R81" s="102" t="s">
        <v>129</v>
      </c>
      <c r="S81" s="102" t="s">
        <v>130</v>
      </c>
      <c r="T81" s="103" t="s">
        <v>131</v>
      </c>
    </row>
    <row r="82" s="1" customFormat="1" ht="29.28" customHeight="1">
      <c r="B82" s="45"/>
      <c r="C82" s="107" t="s">
        <v>97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72</v>
      </c>
      <c r="AU82" s="23" t="s">
        <v>98</v>
      </c>
      <c r="BK82" s="203">
        <f>BK83</f>
        <v>0</v>
      </c>
    </row>
    <row r="83" s="10" customFormat="1" ht="37.44" customHeight="1">
      <c r="B83" s="204"/>
      <c r="C83" s="205"/>
      <c r="D83" s="206" t="s">
        <v>72</v>
      </c>
      <c r="E83" s="207" t="s">
        <v>84</v>
      </c>
      <c r="F83" s="207" t="s">
        <v>822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P84+P86+P90+P92+P94</f>
        <v>0</v>
      </c>
      <c r="Q83" s="212"/>
      <c r="R83" s="213">
        <f>R84+R86+R90+R92+R94</f>
        <v>0</v>
      </c>
      <c r="S83" s="212"/>
      <c r="T83" s="214">
        <f>T84+T86+T90+T92+T94</f>
        <v>0</v>
      </c>
      <c r="AR83" s="215" t="s">
        <v>158</v>
      </c>
      <c r="AT83" s="216" t="s">
        <v>72</v>
      </c>
      <c r="AU83" s="216" t="s">
        <v>73</v>
      </c>
      <c r="AY83" s="215" t="s">
        <v>134</v>
      </c>
      <c r="BK83" s="217">
        <f>BK84+BK86+BK90+BK92+BK94</f>
        <v>0</v>
      </c>
    </row>
    <row r="84" s="10" customFormat="1" ht="19.92" customHeight="1">
      <c r="B84" s="204"/>
      <c r="C84" s="205"/>
      <c r="D84" s="206" t="s">
        <v>72</v>
      </c>
      <c r="E84" s="218" t="s">
        <v>823</v>
      </c>
      <c r="F84" s="218" t="s">
        <v>824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158</v>
      </c>
      <c r="AT84" s="216" t="s">
        <v>72</v>
      </c>
      <c r="AU84" s="216" t="s">
        <v>81</v>
      </c>
      <c r="AY84" s="215" t="s">
        <v>134</v>
      </c>
      <c r="BK84" s="217">
        <f>BK85</f>
        <v>0</v>
      </c>
    </row>
    <row r="85" s="1" customFormat="1" ht="14.4" customHeight="1">
      <c r="B85" s="45"/>
      <c r="C85" s="220" t="s">
        <v>81</v>
      </c>
      <c r="D85" s="220" t="s">
        <v>136</v>
      </c>
      <c r="E85" s="221" t="s">
        <v>825</v>
      </c>
      <c r="F85" s="222" t="s">
        <v>826</v>
      </c>
      <c r="G85" s="223" t="s">
        <v>827</v>
      </c>
      <c r="H85" s="224">
        <v>1</v>
      </c>
      <c r="I85" s="225"/>
      <c r="J85" s="226">
        <f>ROUND(I85*H85,2)</f>
        <v>0</v>
      </c>
      <c r="K85" s="222" t="s">
        <v>140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828</v>
      </c>
      <c r="AT85" s="23" t="s">
        <v>136</v>
      </c>
      <c r="AU85" s="23" t="s">
        <v>142</v>
      </c>
      <c r="AY85" s="23" t="s">
        <v>134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142</v>
      </c>
      <c r="BK85" s="231">
        <f>ROUND(I85*H85,2)</f>
        <v>0</v>
      </c>
      <c r="BL85" s="23" t="s">
        <v>828</v>
      </c>
      <c r="BM85" s="23" t="s">
        <v>829</v>
      </c>
    </row>
    <row r="86" s="10" customFormat="1" ht="29.88" customHeight="1">
      <c r="B86" s="204"/>
      <c r="C86" s="205"/>
      <c r="D86" s="206" t="s">
        <v>72</v>
      </c>
      <c r="E86" s="218" t="s">
        <v>830</v>
      </c>
      <c r="F86" s="218" t="s">
        <v>831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SUM(P87:P89)</f>
        <v>0</v>
      </c>
      <c r="Q86" s="212"/>
      <c r="R86" s="213">
        <f>SUM(R87:R89)</f>
        <v>0</v>
      </c>
      <c r="S86" s="212"/>
      <c r="T86" s="214">
        <f>SUM(T87:T89)</f>
        <v>0</v>
      </c>
      <c r="AR86" s="215" t="s">
        <v>158</v>
      </c>
      <c r="AT86" s="216" t="s">
        <v>72</v>
      </c>
      <c r="AU86" s="216" t="s">
        <v>81</v>
      </c>
      <c r="AY86" s="215" t="s">
        <v>134</v>
      </c>
      <c r="BK86" s="217">
        <f>SUM(BK87:BK89)</f>
        <v>0</v>
      </c>
    </row>
    <row r="87" s="1" customFormat="1" ht="14.4" customHeight="1">
      <c r="B87" s="45"/>
      <c r="C87" s="220" t="s">
        <v>142</v>
      </c>
      <c r="D87" s="220" t="s">
        <v>136</v>
      </c>
      <c r="E87" s="221" t="s">
        <v>832</v>
      </c>
      <c r="F87" s="222" t="s">
        <v>831</v>
      </c>
      <c r="G87" s="223" t="s">
        <v>827</v>
      </c>
      <c r="H87" s="224">
        <v>1</v>
      </c>
      <c r="I87" s="225"/>
      <c r="J87" s="226">
        <f>ROUND(I87*H87,2)</f>
        <v>0</v>
      </c>
      <c r="K87" s="222" t="s">
        <v>140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828</v>
      </c>
      <c r="AT87" s="23" t="s">
        <v>136</v>
      </c>
      <c r="AU87" s="23" t="s">
        <v>142</v>
      </c>
      <c r="AY87" s="23" t="s">
        <v>134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142</v>
      </c>
      <c r="BK87" s="231">
        <f>ROUND(I87*H87,2)</f>
        <v>0</v>
      </c>
      <c r="BL87" s="23" t="s">
        <v>828</v>
      </c>
      <c r="BM87" s="23" t="s">
        <v>833</v>
      </c>
    </row>
    <row r="88" s="1" customFormat="1" ht="14.4" customHeight="1">
      <c r="B88" s="45"/>
      <c r="C88" s="220" t="s">
        <v>151</v>
      </c>
      <c r="D88" s="220" t="s">
        <v>136</v>
      </c>
      <c r="E88" s="221" t="s">
        <v>834</v>
      </c>
      <c r="F88" s="222" t="s">
        <v>835</v>
      </c>
      <c r="G88" s="223" t="s">
        <v>827</v>
      </c>
      <c r="H88" s="224">
        <v>1</v>
      </c>
      <c r="I88" s="225"/>
      <c r="J88" s="226">
        <f>ROUND(I88*H88,2)</f>
        <v>0</v>
      </c>
      <c r="K88" s="222" t="s">
        <v>140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828</v>
      </c>
      <c r="AT88" s="23" t="s">
        <v>136</v>
      </c>
      <c r="AU88" s="23" t="s">
        <v>142</v>
      </c>
      <c r="AY88" s="23" t="s">
        <v>134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142</v>
      </c>
      <c r="BK88" s="231">
        <f>ROUND(I88*H88,2)</f>
        <v>0</v>
      </c>
      <c r="BL88" s="23" t="s">
        <v>828</v>
      </c>
      <c r="BM88" s="23" t="s">
        <v>836</v>
      </c>
    </row>
    <row r="89" s="1" customFormat="1" ht="14.4" customHeight="1">
      <c r="B89" s="45"/>
      <c r="C89" s="220" t="s">
        <v>141</v>
      </c>
      <c r="D89" s="220" t="s">
        <v>136</v>
      </c>
      <c r="E89" s="221" t="s">
        <v>837</v>
      </c>
      <c r="F89" s="222" t="s">
        <v>838</v>
      </c>
      <c r="G89" s="223" t="s">
        <v>827</v>
      </c>
      <c r="H89" s="224">
        <v>1</v>
      </c>
      <c r="I89" s="225"/>
      <c r="J89" s="226">
        <f>ROUND(I89*H89,2)</f>
        <v>0</v>
      </c>
      <c r="K89" s="222" t="s">
        <v>140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828</v>
      </c>
      <c r="AT89" s="23" t="s">
        <v>136</v>
      </c>
      <c r="AU89" s="23" t="s">
        <v>142</v>
      </c>
      <c r="AY89" s="23" t="s">
        <v>134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142</v>
      </c>
      <c r="BK89" s="231">
        <f>ROUND(I89*H89,2)</f>
        <v>0</v>
      </c>
      <c r="BL89" s="23" t="s">
        <v>828</v>
      </c>
      <c r="BM89" s="23" t="s">
        <v>839</v>
      </c>
    </row>
    <row r="90" s="10" customFormat="1" ht="29.88" customHeight="1">
      <c r="B90" s="204"/>
      <c r="C90" s="205"/>
      <c r="D90" s="206" t="s">
        <v>72</v>
      </c>
      <c r="E90" s="218" t="s">
        <v>840</v>
      </c>
      <c r="F90" s="218" t="s">
        <v>841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</v>
      </c>
      <c r="S90" s="212"/>
      <c r="T90" s="214">
        <f>T91</f>
        <v>0</v>
      </c>
      <c r="AR90" s="215" t="s">
        <v>158</v>
      </c>
      <c r="AT90" s="216" t="s">
        <v>72</v>
      </c>
      <c r="AU90" s="216" t="s">
        <v>81</v>
      </c>
      <c r="AY90" s="215" t="s">
        <v>134</v>
      </c>
      <c r="BK90" s="217">
        <f>BK91</f>
        <v>0</v>
      </c>
    </row>
    <row r="91" s="1" customFormat="1" ht="14.4" customHeight="1">
      <c r="B91" s="45"/>
      <c r="C91" s="220" t="s">
        <v>158</v>
      </c>
      <c r="D91" s="220" t="s">
        <v>136</v>
      </c>
      <c r="E91" s="221" t="s">
        <v>842</v>
      </c>
      <c r="F91" s="222" t="s">
        <v>841</v>
      </c>
      <c r="G91" s="223" t="s">
        <v>827</v>
      </c>
      <c r="H91" s="224">
        <v>1</v>
      </c>
      <c r="I91" s="225"/>
      <c r="J91" s="226">
        <f>ROUND(I91*H91,2)</f>
        <v>0</v>
      </c>
      <c r="K91" s="222" t="s">
        <v>140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828</v>
      </c>
      <c r="AT91" s="23" t="s">
        <v>136</v>
      </c>
      <c r="AU91" s="23" t="s">
        <v>142</v>
      </c>
      <c r="AY91" s="23" t="s">
        <v>134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142</v>
      </c>
      <c r="BK91" s="231">
        <f>ROUND(I91*H91,2)</f>
        <v>0</v>
      </c>
      <c r="BL91" s="23" t="s">
        <v>828</v>
      </c>
      <c r="BM91" s="23" t="s">
        <v>843</v>
      </c>
    </row>
    <row r="92" s="10" customFormat="1" ht="29.88" customHeight="1">
      <c r="B92" s="204"/>
      <c r="C92" s="205"/>
      <c r="D92" s="206" t="s">
        <v>72</v>
      </c>
      <c r="E92" s="218" t="s">
        <v>844</v>
      </c>
      <c r="F92" s="218" t="s">
        <v>845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</v>
      </c>
      <c r="S92" s="212"/>
      <c r="T92" s="214">
        <f>T93</f>
        <v>0</v>
      </c>
      <c r="AR92" s="215" t="s">
        <v>158</v>
      </c>
      <c r="AT92" s="216" t="s">
        <v>72</v>
      </c>
      <c r="AU92" s="216" t="s">
        <v>81</v>
      </c>
      <c r="AY92" s="215" t="s">
        <v>134</v>
      </c>
      <c r="BK92" s="217">
        <f>BK93</f>
        <v>0</v>
      </c>
    </row>
    <row r="93" s="1" customFormat="1" ht="14.4" customHeight="1">
      <c r="B93" s="45"/>
      <c r="C93" s="220" t="s">
        <v>163</v>
      </c>
      <c r="D93" s="220" t="s">
        <v>136</v>
      </c>
      <c r="E93" s="221" t="s">
        <v>846</v>
      </c>
      <c r="F93" s="222" t="s">
        <v>847</v>
      </c>
      <c r="G93" s="223" t="s">
        <v>827</v>
      </c>
      <c r="H93" s="224">
        <v>1</v>
      </c>
      <c r="I93" s="225"/>
      <c r="J93" s="226">
        <f>ROUND(I93*H93,2)</f>
        <v>0</v>
      </c>
      <c r="K93" s="222" t="s">
        <v>140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828</v>
      </c>
      <c r="AT93" s="23" t="s">
        <v>136</v>
      </c>
      <c r="AU93" s="23" t="s">
        <v>142</v>
      </c>
      <c r="AY93" s="23" t="s">
        <v>134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142</v>
      </c>
      <c r="BK93" s="231">
        <f>ROUND(I93*H93,2)</f>
        <v>0</v>
      </c>
      <c r="BL93" s="23" t="s">
        <v>828</v>
      </c>
      <c r="BM93" s="23" t="s">
        <v>848</v>
      </c>
    </row>
    <row r="94" s="10" customFormat="1" ht="29.88" customHeight="1">
      <c r="B94" s="204"/>
      <c r="C94" s="205"/>
      <c r="D94" s="206" t="s">
        <v>72</v>
      </c>
      <c r="E94" s="218" t="s">
        <v>849</v>
      </c>
      <c r="F94" s="218" t="s">
        <v>850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P95</f>
        <v>0</v>
      </c>
      <c r="Q94" s="212"/>
      <c r="R94" s="213">
        <f>R95</f>
        <v>0</v>
      </c>
      <c r="S94" s="212"/>
      <c r="T94" s="214">
        <f>T95</f>
        <v>0</v>
      </c>
      <c r="AR94" s="215" t="s">
        <v>158</v>
      </c>
      <c r="AT94" s="216" t="s">
        <v>72</v>
      </c>
      <c r="AU94" s="216" t="s">
        <v>81</v>
      </c>
      <c r="AY94" s="215" t="s">
        <v>134</v>
      </c>
      <c r="BK94" s="217">
        <f>BK95</f>
        <v>0</v>
      </c>
    </row>
    <row r="95" s="1" customFormat="1" ht="34.2" customHeight="1">
      <c r="B95" s="45"/>
      <c r="C95" s="220" t="s">
        <v>167</v>
      </c>
      <c r="D95" s="220" t="s">
        <v>136</v>
      </c>
      <c r="E95" s="221" t="s">
        <v>851</v>
      </c>
      <c r="F95" s="222" t="s">
        <v>852</v>
      </c>
      <c r="G95" s="223" t="s">
        <v>827</v>
      </c>
      <c r="H95" s="224">
        <v>1</v>
      </c>
      <c r="I95" s="225"/>
      <c r="J95" s="226">
        <f>ROUND(I95*H95,2)</f>
        <v>0</v>
      </c>
      <c r="K95" s="222" t="s">
        <v>140</v>
      </c>
      <c r="L95" s="71"/>
      <c r="M95" s="227" t="s">
        <v>21</v>
      </c>
      <c r="N95" s="278" t="s">
        <v>45</v>
      </c>
      <c r="O95" s="279"/>
      <c r="P95" s="280">
        <f>O95*H95</f>
        <v>0</v>
      </c>
      <c r="Q95" s="280">
        <v>0</v>
      </c>
      <c r="R95" s="280">
        <f>Q95*H95</f>
        <v>0</v>
      </c>
      <c r="S95" s="280">
        <v>0</v>
      </c>
      <c r="T95" s="281">
        <f>S95*H95</f>
        <v>0</v>
      </c>
      <c r="AR95" s="23" t="s">
        <v>828</v>
      </c>
      <c r="AT95" s="23" t="s">
        <v>136</v>
      </c>
      <c r="AU95" s="23" t="s">
        <v>142</v>
      </c>
      <c r="AY95" s="23" t="s">
        <v>134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142</v>
      </c>
      <c r="BK95" s="231">
        <f>ROUND(I95*H95,2)</f>
        <v>0</v>
      </c>
      <c r="BL95" s="23" t="s">
        <v>828</v>
      </c>
      <c r="BM95" s="23" t="s">
        <v>853</v>
      </c>
    </row>
    <row r="96" s="1" customFormat="1" ht="6.96" customHeight="1">
      <c r="B96" s="66"/>
      <c r="C96" s="67"/>
      <c r="D96" s="67"/>
      <c r="E96" s="67"/>
      <c r="F96" s="67"/>
      <c r="G96" s="67"/>
      <c r="H96" s="67"/>
      <c r="I96" s="165"/>
      <c r="J96" s="67"/>
      <c r="K96" s="67"/>
      <c r="L96" s="71"/>
    </row>
  </sheetData>
  <sheetProtection sheet="1" autoFilter="0" formatColumns="0" formatRows="0" objects="1" scenarios="1" spinCount="100000" saltValue="lSfu0Xd/fCmOarzb5obbujN86iQG4cH77LPxZ7+JKXwnvPpoPEAC+xiA+k+6HxnKO92cTU6atAcP7Jn2f9jUQQ==" hashValue="2PFwPmsMh2A1SldZQpAwtPmTAmAUYVGVU4tzUkP2AN2O2gT5UK3seULmUkkeTfVGxN9EUEDMxu63z9VuI1oZKQ==" algorithmName="SHA-512" password="CC35"/>
  <autoFilter ref="C81:K95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82" customWidth="1"/>
    <col min="2" max="2" width="1.664063" style="282" customWidth="1"/>
    <col min="3" max="4" width="5" style="282" customWidth="1"/>
    <col min="5" max="5" width="11.71" style="282" customWidth="1"/>
    <col min="6" max="6" width="9.14" style="282" customWidth="1"/>
    <col min="7" max="7" width="5" style="282" customWidth="1"/>
    <col min="8" max="8" width="77.86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4" customFormat="1" ht="45" customHeight="1">
      <c r="B3" s="286"/>
      <c r="C3" s="287" t="s">
        <v>854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855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856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857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858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859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860</v>
      </c>
      <c r="E11" s="293"/>
      <c r="F11" s="293"/>
      <c r="G11" s="293"/>
      <c r="H11" s="293"/>
      <c r="I11" s="293"/>
      <c r="J11" s="293"/>
      <c r="K11" s="291"/>
    </row>
    <row r="12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ht="15" customHeight="1">
      <c r="B13" s="294"/>
      <c r="C13" s="295"/>
      <c r="D13" s="293" t="s">
        <v>861</v>
      </c>
      <c r="E13" s="293"/>
      <c r="F13" s="293"/>
      <c r="G13" s="293"/>
      <c r="H13" s="293"/>
      <c r="I13" s="293"/>
      <c r="J13" s="293"/>
      <c r="K13" s="291"/>
    </row>
    <row r="14" ht="15" customHeight="1">
      <c r="B14" s="294"/>
      <c r="C14" s="295"/>
      <c r="D14" s="293" t="s">
        <v>862</v>
      </c>
      <c r="E14" s="293"/>
      <c r="F14" s="293"/>
      <c r="G14" s="293"/>
      <c r="H14" s="293"/>
      <c r="I14" s="293"/>
      <c r="J14" s="293"/>
      <c r="K14" s="291"/>
    </row>
    <row r="15" ht="15" customHeight="1">
      <c r="B15" s="294"/>
      <c r="C15" s="295"/>
      <c r="D15" s="293" t="s">
        <v>863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5"/>
      <c r="E16" s="296" t="s">
        <v>80</v>
      </c>
      <c r="F16" s="293" t="s">
        <v>864</v>
      </c>
      <c r="G16" s="293"/>
      <c r="H16" s="293"/>
      <c r="I16" s="293"/>
      <c r="J16" s="293"/>
      <c r="K16" s="291"/>
    </row>
    <row r="17" ht="15" customHeight="1">
      <c r="B17" s="294"/>
      <c r="C17" s="295"/>
      <c r="D17" s="295"/>
      <c r="E17" s="296" t="s">
        <v>865</v>
      </c>
      <c r="F17" s="293" t="s">
        <v>866</v>
      </c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6" t="s">
        <v>867</v>
      </c>
      <c r="F18" s="293" t="s">
        <v>868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6" t="s">
        <v>869</v>
      </c>
      <c r="F19" s="293" t="s">
        <v>870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6" t="s">
        <v>871</v>
      </c>
      <c r="F20" s="293" t="s">
        <v>872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6" t="s">
        <v>873</v>
      </c>
      <c r="F21" s="293" t="s">
        <v>874</v>
      </c>
      <c r="G21" s="293"/>
      <c r="H21" s="293"/>
      <c r="I21" s="293"/>
      <c r="J21" s="293"/>
      <c r="K21" s="291"/>
    </row>
    <row r="22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ht="15" customHeight="1">
      <c r="B23" s="294"/>
      <c r="C23" s="293" t="s">
        <v>875</v>
      </c>
      <c r="D23" s="293"/>
      <c r="E23" s="293"/>
      <c r="F23" s="293"/>
      <c r="G23" s="293"/>
      <c r="H23" s="293"/>
      <c r="I23" s="293"/>
      <c r="J23" s="293"/>
      <c r="K23" s="291"/>
    </row>
    <row r="24" ht="15" customHeight="1">
      <c r="B24" s="294"/>
      <c r="C24" s="293" t="s">
        <v>876</v>
      </c>
      <c r="D24" s="293"/>
      <c r="E24" s="293"/>
      <c r="F24" s="293"/>
      <c r="G24" s="293"/>
      <c r="H24" s="293"/>
      <c r="I24" s="293"/>
      <c r="J24" s="293"/>
      <c r="K24" s="291"/>
    </row>
    <row r="25" ht="15" customHeight="1">
      <c r="B25" s="294"/>
      <c r="C25" s="293"/>
      <c r="D25" s="293" t="s">
        <v>877</v>
      </c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5"/>
      <c r="D26" s="293" t="s">
        <v>878</v>
      </c>
      <c r="E26" s="293"/>
      <c r="F26" s="293"/>
      <c r="G26" s="293"/>
      <c r="H26" s="293"/>
      <c r="I26" s="293"/>
      <c r="J26" s="293"/>
      <c r="K26" s="291"/>
    </row>
    <row r="27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ht="15" customHeight="1">
      <c r="B28" s="294"/>
      <c r="C28" s="295"/>
      <c r="D28" s="293" t="s">
        <v>879</v>
      </c>
      <c r="E28" s="293"/>
      <c r="F28" s="293"/>
      <c r="G28" s="293"/>
      <c r="H28" s="293"/>
      <c r="I28" s="293"/>
      <c r="J28" s="293"/>
      <c r="K28" s="291"/>
    </row>
    <row r="29" ht="15" customHeight="1">
      <c r="B29" s="294"/>
      <c r="C29" s="295"/>
      <c r="D29" s="293" t="s">
        <v>880</v>
      </c>
      <c r="E29" s="293"/>
      <c r="F29" s="293"/>
      <c r="G29" s="293"/>
      <c r="H29" s="293"/>
      <c r="I29" s="293"/>
      <c r="J29" s="293"/>
      <c r="K29" s="291"/>
    </row>
    <row r="30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ht="15" customHeight="1">
      <c r="B31" s="294"/>
      <c r="C31" s="295"/>
      <c r="D31" s="293" t="s">
        <v>881</v>
      </c>
      <c r="E31" s="293"/>
      <c r="F31" s="293"/>
      <c r="G31" s="293"/>
      <c r="H31" s="293"/>
      <c r="I31" s="293"/>
      <c r="J31" s="293"/>
      <c r="K31" s="291"/>
    </row>
    <row r="32" ht="15" customHeight="1">
      <c r="B32" s="294"/>
      <c r="C32" s="295"/>
      <c r="D32" s="293" t="s">
        <v>882</v>
      </c>
      <c r="E32" s="293"/>
      <c r="F32" s="293"/>
      <c r="G32" s="293"/>
      <c r="H32" s="293"/>
      <c r="I32" s="293"/>
      <c r="J32" s="293"/>
      <c r="K32" s="291"/>
    </row>
    <row r="33" ht="15" customHeight="1">
      <c r="B33" s="294"/>
      <c r="C33" s="295"/>
      <c r="D33" s="293" t="s">
        <v>883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/>
      <c r="E34" s="297" t="s">
        <v>119</v>
      </c>
      <c r="F34" s="293"/>
      <c r="G34" s="293" t="s">
        <v>884</v>
      </c>
      <c r="H34" s="293"/>
      <c r="I34" s="293"/>
      <c r="J34" s="293"/>
      <c r="K34" s="291"/>
    </row>
    <row r="35" ht="30.75" customHeight="1">
      <c r="B35" s="294"/>
      <c r="C35" s="295"/>
      <c r="D35" s="293"/>
      <c r="E35" s="297" t="s">
        <v>885</v>
      </c>
      <c r="F35" s="293"/>
      <c r="G35" s="293" t="s">
        <v>886</v>
      </c>
      <c r="H35" s="293"/>
      <c r="I35" s="293"/>
      <c r="J35" s="293"/>
      <c r="K35" s="291"/>
    </row>
    <row r="36" ht="15" customHeight="1">
      <c r="B36" s="294"/>
      <c r="C36" s="295"/>
      <c r="D36" s="293"/>
      <c r="E36" s="297" t="s">
        <v>54</v>
      </c>
      <c r="F36" s="293"/>
      <c r="G36" s="293" t="s">
        <v>887</v>
      </c>
      <c r="H36" s="293"/>
      <c r="I36" s="293"/>
      <c r="J36" s="293"/>
      <c r="K36" s="291"/>
    </row>
    <row r="37" ht="15" customHeight="1">
      <c r="B37" s="294"/>
      <c r="C37" s="295"/>
      <c r="D37" s="293"/>
      <c r="E37" s="297" t="s">
        <v>120</v>
      </c>
      <c r="F37" s="293"/>
      <c r="G37" s="293" t="s">
        <v>888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7" t="s">
        <v>121</v>
      </c>
      <c r="F38" s="293"/>
      <c r="G38" s="293" t="s">
        <v>889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7" t="s">
        <v>122</v>
      </c>
      <c r="F39" s="293"/>
      <c r="G39" s="293" t="s">
        <v>890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7" t="s">
        <v>891</v>
      </c>
      <c r="F40" s="293"/>
      <c r="G40" s="293" t="s">
        <v>892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7"/>
      <c r="F41" s="293"/>
      <c r="G41" s="293" t="s">
        <v>893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7" t="s">
        <v>894</v>
      </c>
      <c r="F42" s="293"/>
      <c r="G42" s="293" t="s">
        <v>895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7" t="s">
        <v>124</v>
      </c>
      <c r="F43" s="293"/>
      <c r="G43" s="293" t="s">
        <v>896</v>
      </c>
      <c r="H43" s="293"/>
      <c r="I43" s="293"/>
      <c r="J43" s="293"/>
      <c r="K43" s="291"/>
    </row>
    <row r="44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ht="15" customHeight="1">
      <c r="B45" s="294"/>
      <c r="C45" s="295"/>
      <c r="D45" s="293" t="s">
        <v>897</v>
      </c>
      <c r="E45" s="293"/>
      <c r="F45" s="293"/>
      <c r="G45" s="293"/>
      <c r="H45" s="293"/>
      <c r="I45" s="293"/>
      <c r="J45" s="293"/>
      <c r="K45" s="291"/>
    </row>
    <row r="46" ht="15" customHeight="1">
      <c r="B46" s="294"/>
      <c r="C46" s="295"/>
      <c r="D46" s="295"/>
      <c r="E46" s="293" t="s">
        <v>898</v>
      </c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5"/>
      <c r="E47" s="293" t="s">
        <v>899</v>
      </c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900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3" t="s">
        <v>901</v>
      </c>
      <c r="E49" s="293"/>
      <c r="F49" s="293"/>
      <c r="G49" s="293"/>
      <c r="H49" s="293"/>
      <c r="I49" s="293"/>
      <c r="J49" s="293"/>
      <c r="K49" s="291"/>
    </row>
    <row r="50" ht="25.5" customHeight="1">
      <c r="B50" s="289"/>
      <c r="C50" s="290" t="s">
        <v>902</v>
      </c>
      <c r="D50" s="290"/>
      <c r="E50" s="290"/>
      <c r="F50" s="290"/>
      <c r="G50" s="290"/>
      <c r="H50" s="290"/>
      <c r="I50" s="290"/>
      <c r="J50" s="290"/>
      <c r="K50" s="291"/>
    </row>
    <row r="5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ht="15" customHeight="1">
      <c r="B52" s="289"/>
      <c r="C52" s="293" t="s">
        <v>903</v>
      </c>
      <c r="D52" s="293"/>
      <c r="E52" s="293"/>
      <c r="F52" s="293"/>
      <c r="G52" s="293"/>
      <c r="H52" s="293"/>
      <c r="I52" s="293"/>
      <c r="J52" s="293"/>
      <c r="K52" s="291"/>
    </row>
    <row r="53" ht="15" customHeight="1">
      <c r="B53" s="289"/>
      <c r="C53" s="293" t="s">
        <v>904</v>
      </c>
      <c r="D53" s="293"/>
      <c r="E53" s="293"/>
      <c r="F53" s="293"/>
      <c r="G53" s="293"/>
      <c r="H53" s="293"/>
      <c r="I53" s="293"/>
      <c r="J53" s="293"/>
      <c r="K53" s="291"/>
    </row>
    <row r="54" ht="12.75" customHeight="1">
      <c r="B54" s="289"/>
      <c r="C54" s="293"/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905</v>
      </c>
      <c r="D55" s="293"/>
      <c r="E55" s="293"/>
      <c r="F55" s="293"/>
      <c r="G55" s="293"/>
      <c r="H55" s="293"/>
      <c r="I55" s="293"/>
      <c r="J55" s="293"/>
      <c r="K55" s="291"/>
    </row>
    <row r="56" ht="15" customHeight="1">
      <c r="B56" s="289"/>
      <c r="C56" s="295"/>
      <c r="D56" s="293" t="s">
        <v>906</v>
      </c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5"/>
      <c r="D57" s="293" t="s">
        <v>907</v>
      </c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908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909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8" t="s">
        <v>910</v>
      </c>
      <c r="E60" s="298"/>
      <c r="F60" s="298"/>
      <c r="G60" s="298"/>
      <c r="H60" s="298"/>
      <c r="I60" s="298"/>
      <c r="J60" s="298"/>
      <c r="K60" s="291"/>
    </row>
    <row r="61" ht="15" customHeight="1">
      <c r="B61" s="289"/>
      <c r="C61" s="295"/>
      <c r="D61" s="293" t="s">
        <v>911</v>
      </c>
      <c r="E61" s="293"/>
      <c r="F61" s="293"/>
      <c r="G61" s="293"/>
      <c r="H61" s="293"/>
      <c r="I61" s="293"/>
      <c r="J61" s="293"/>
      <c r="K61" s="291"/>
    </row>
    <row r="62" ht="12.75" customHeight="1">
      <c r="B62" s="289"/>
      <c r="C62" s="295"/>
      <c r="D62" s="295"/>
      <c r="E62" s="299"/>
      <c r="F62" s="295"/>
      <c r="G62" s="295"/>
      <c r="H62" s="295"/>
      <c r="I62" s="295"/>
      <c r="J62" s="295"/>
      <c r="K62" s="291"/>
    </row>
    <row r="63" ht="15" customHeight="1">
      <c r="B63" s="289"/>
      <c r="C63" s="295"/>
      <c r="D63" s="293" t="s">
        <v>912</v>
      </c>
      <c r="E63" s="293"/>
      <c r="F63" s="293"/>
      <c r="G63" s="293"/>
      <c r="H63" s="293"/>
      <c r="I63" s="293"/>
      <c r="J63" s="293"/>
      <c r="K63" s="291"/>
    </row>
    <row r="64" ht="15" customHeight="1">
      <c r="B64" s="289"/>
      <c r="C64" s="295"/>
      <c r="D64" s="298" t="s">
        <v>913</v>
      </c>
      <c r="E64" s="298"/>
      <c r="F64" s="298"/>
      <c r="G64" s="298"/>
      <c r="H64" s="298"/>
      <c r="I64" s="298"/>
      <c r="J64" s="298"/>
      <c r="K64" s="291"/>
    </row>
    <row r="65" ht="15" customHeight="1">
      <c r="B65" s="289"/>
      <c r="C65" s="295"/>
      <c r="D65" s="293" t="s">
        <v>914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3" t="s">
        <v>915</v>
      </c>
      <c r="E66" s="293"/>
      <c r="F66" s="293"/>
      <c r="G66" s="293"/>
      <c r="H66" s="293"/>
      <c r="I66" s="293"/>
      <c r="J66" s="293"/>
      <c r="K66" s="291"/>
    </row>
    <row r="67" ht="15" customHeight="1">
      <c r="B67" s="289"/>
      <c r="C67" s="295"/>
      <c r="D67" s="293" t="s">
        <v>916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917</v>
      </c>
      <c r="E68" s="293"/>
      <c r="F68" s="293"/>
      <c r="G68" s="293"/>
      <c r="H68" s="293"/>
      <c r="I68" s="293"/>
      <c r="J68" s="293"/>
      <c r="K68" s="291"/>
    </row>
    <row r="69" ht="12.75" customHeight="1">
      <c r="B69" s="300"/>
      <c r="C69" s="301"/>
      <c r="D69" s="301"/>
      <c r="E69" s="301"/>
      <c r="F69" s="301"/>
      <c r="G69" s="301"/>
      <c r="H69" s="301"/>
      <c r="I69" s="301"/>
      <c r="J69" s="301"/>
      <c r="K69" s="302"/>
    </row>
    <row r="70" ht="18.75" customHeight="1">
      <c r="B70" s="303"/>
      <c r="C70" s="303"/>
      <c r="D70" s="303"/>
      <c r="E70" s="303"/>
      <c r="F70" s="303"/>
      <c r="G70" s="303"/>
      <c r="H70" s="303"/>
      <c r="I70" s="303"/>
      <c r="J70" s="303"/>
      <c r="K70" s="304"/>
    </row>
    <row r="71" ht="18.75" customHeight="1">
      <c r="B71" s="304"/>
      <c r="C71" s="304"/>
      <c r="D71" s="304"/>
      <c r="E71" s="304"/>
      <c r="F71" s="304"/>
      <c r="G71" s="304"/>
      <c r="H71" s="304"/>
      <c r="I71" s="304"/>
      <c r="J71" s="304"/>
      <c r="K71" s="304"/>
    </row>
    <row r="72" ht="7.5" customHeight="1">
      <c r="B72" s="305"/>
      <c r="C72" s="306"/>
      <c r="D72" s="306"/>
      <c r="E72" s="306"/>
      <c r="F72" s="306"/>
      <c r="G72" s="306"/>
      <c r="H72" s="306"/>
      <c r="I72" s="306"/>
      <c r="J72" s="306"/>
      <c r="K72" s="307"/>
    </row>
    <row r="73" ht="45" customHeight="1">
      <c r="B73" s="308"/>
      <c r="C73" s="309" t="s">
        <v>90</v>
      </c>
      <c r="D73" s="309"/>
      <c r="E73" s="309"/>
      <c r="F73" s="309"/>
      <c r="G73" s="309"/>
      <c r="H73" s="309"/>
      <c r="I73" s="309"/>
      <c r="J73" s="309"/>
      <c r="K73" s="310"/>
    </row>
    <row r="74" ht="17.25" customHeight="1">
      <c r="B74" s="308"/>
      <c r="C74" s="311" t="s">
        <v>918</v>
      </c>
      <c r="D74" s="311"/>
      <c r="E74" s="311"/>
      <c r="F74" s="311" t="s">
        <v>919</v>
      </c>
      <c r="G74" s="312"/>
      <c r="H74" s="311" t="s">
        <v>120</v>
      </c>
      <c r="I74" s="311" t="s">
        <v>58</v>
      </c>
      <c r="J74" s="311" t="s">
        <v>920</v>
      </c>
      <c r="K74" s="310"/>
    </row>
    <row r="75" ht="17.25" customHeight="1">
      <c r="B75" s="308"/>
      <c r="C75" s="313" t="s">
        <v>921</v>
      </c>
      <c r="D75" s="313"/>
      <c r="E75" s="313"/>
      <c r="F75" s="314" t="s">
        <v>922</v>
      </c>
      <c r="G75" s="315"/>
      <c r="H75" s="313"/>
      <c r="I75" s="313"/>
      <c r="J75" s="313" t="s">
        <v>923</v>
      </c>
      <c r="K75" s="310"/>
    </row>
    <row r="76" ht="5.25" customHeight="1">
      <c r="B76" s="308"/>
      <c r="C76" s="316"/>
      <c r="D76" s="316"/>
      <c r="E76" s="316"/>
      <c r="F76" s="316"/>
      <c r="G76" s="317"/>
      <c r="H76" s="316"/>
      <c r="I76" s="316"/>
      <c r="J76" s="316"/>
      <c r="K76" s="310"/>
    </row>
    <row r="77" ht="15" customHeight="1">
      <c r="B77" s="308"/>
      <c r="C77" s="297" t="s">
        <v>54</v>
      </c>
      <c r="D77" s="316"/>
      <c r="E77" s="316"/>
      <c r="F77" s="318" t="s">
        <v>924</v>
      </c>
      <c r="G77" s="317"/>
      <c r="H77" s="297" t="s">
        <v>925</v>
      </c>
      <c r="I77" s="297" t="s">
        <v>926</v>
      </c>
      <c r="J77" s="297">
        <v>20</v>
      </c>
      <c r="K77" s="310"/>
    </row>
    <row r="78" ht="15" customHeight="1">
      <c r="B78" s="308"/>
      <c r="C78" s="297" t="s">
        <v>927</v>
      </c>
      <c r="D78" s="297"/>
      <c r="E78" s="297"/>
      <c r="F78" s="318" t="s">
        <v>924</v>
      </c>
      <c r="G78" s="317"/>
      <c r="H78" s="297" t="s">
        <v>928</v>
      </c>
      <c r="I78" s="297" t="s">
        <v>926</v>
      </c>
      <c r="J78" s="297">
        <v>120</v>
      </c>
      <c r="K78" s="310"/>
    </row>
    <row r="79" ht="15" customHeight="1">
      <c r="B79" s="319"/>
      <c r="C79" s="297" t="s">
        <v>929</v>
      </c>
      <c r="D79" s="297"/>
      <c r="E79" s="297"/>
      <c r="F79" s="318" t="s">
        <v>930</v>
      </c>
      <c r="G79" s="317"/>
      <c r="H79" s="297" t="s">
        <v>931</v>
      </c>
      <c r="I79" s="297" t="s">
        <v>926</v>
      </c>
      <c r="J79" s="297">
        <v>50</v>
      </c>
      <c r="K79" s="310"/>
    </row>
    <row r="80" ht="15" customHeight="1">
      <c r="B80" s="319"/>
      <c r="C80" s="297" t="s">
        <v>932</v>
      </c>
      <c r="D80" s="297"/>
      <c r="E80" s="297"/>
      <c r="F80" s="318" t="s">
        <v>924</v>
      </c>
      <c r="G80" s="317"/>
      <c r="H80" s="297" t="s">
        <v>933</v>
      </c>
      <c r="I80" s="297" t="s">
        <v>934</v>
      </c>
      <c r="J80" s="297"/>
      <c r="K80" s="310"/>
    </row>
    <row r="81" ht="15" customHeight="1">
      <c r="B81" s="319"/>
      <c r="C81" s="320" t="s">
        <v>935</v>
      </c>
      <c r="D81" s="320"/>
      <c r="E81" s="320"/>
      <c r="F81" s="321" t="s">
        <v>930</v>
      </c>
      <c r="G81" s="320"/>
      <c r="H81" s="320" t="s">
        <v>936</v>
      </c>
      <c r="I81" s="320" t="s">
        <v>926</v>
      </c>
      <c r="J81" s="320">
        <v>15</v>
      </c>
      <c r="K81" s="310"/>
    </row>
    <row r="82" ht="15" customHeight="1">
      <c r="B82" s="319"/>
      <c r="C82" s="320" t="s">
        <v>937</v>
      </c>
      <c r="D82" s="320"/>
      <c r="E82" s="320"/>
      <c r="F82" s="321" t="s">
        <v>930</v>
      </c>
      <c r="G82" s="320"/>
      <c r="H82" s="320" t="s">
        <v>938</v>
      </c>
      <c r="I82" s="320" t="s">
        <v>926</v>
      </c>
      <c r="J82" s="320">
        <v>15</v>
      </c>
      <c r="K82" s="310"/>
    </row>
    <row r="83" ht="15" customHeight="1">
      <c r="B83" s="319"/>
      <c r="C83" s="320" t="s">
        <v>939</v>
      </c>
      <c r="D83" s="320"/>
      <c r="E83" s="320"/>
      <c r="F83" s="321" t="s">
        <v>930</v>
      </c>
      <c r="G83" s="320"/>
      <c r="H83" s="320" t="s">
        <v>940</v>
      </c>
      <c r="I83" s="320" t="s">
        <v>926</v>
      </c>
      <c r="J83" s="320">
        <v>20</v>
      </c>
      <c r="K83" s="310"/>
    </row>
    <row r="84" ht="15" customHeight="1">
      <c r="B84" s="319"/>
      <c r="C84" s="320" t="s">
        <v>941</v>
      </c>
      <c r="D84" s="320"/>
      <c r="E84" s="320"/>
      <c r="F84" s="321" t="s">
        <v>930</v>
      </c>
      <c r="G84" s="320"/>
      <c r="H84" s="320" t="s">
        <v>942</v>
      </c>
      <c r="I84" s="320" t="s">
        <v>926</v>
      </c>
      <c r="J84" s="320">
        <v>20</v>
      </c>
      <c r="K84" s="310"/>
    </row>
    <row r="85" ht="15" customHeight="1">
      <c r="B85" s="319"/>
      <c r="C85" s="297" t="s">
        <v>943</v>
      </c>
      <c r="D85" s="297"/>
      <c r="E85" s="297"/>
      <c r="F85" s="318" t="s">
        <v>930</v>
      </c>
      <c r="G85" s="317"/>
      <c r="H85" s="297" t="s">
        <v>944</v>
      </c>
      <c r="I85" s="297" t="s">
        <v>926</v>
      </c>
      <c r="J85" s="297">
        <v>50</v>
      </c>
      <c r="K85" s="310"/>
    </row>
    <row r="86" ht="15" customHeight="1">
      <c r="B86" s="319"/>
      <c r="C86" s="297" t="s">
        <v>945</v>
      </c>
      <c r="D86" s="297"/>
      <c r="E86" s="297"/>
      <c r="F86" s="318" t="s">
        <v>930</v>
      </c>
      <c r="G86" s="317"/>
      <c r="H86" s="297" t="s">
        <v>946</v>
      </c>
      <c r="I86" s="297" t="s">
        <v>926</v>
      </c>
      <c r="J86" s="297">
        <v>20</v>
      </c>
      <c r="K86" s="310"/>
    </row>
    <row r="87" ht="15" customHeight="1">
      <c r="B87" s="319"/>
      <c r="C87" s="297" t="s">
        <v>947</v>
      </c>
      <c r="D87" s="297"/>
      <c r="E87" s="297"/>
      <c r="F87" s="318" t="s">
        <v>930</v>
      </c>
      <c r="G87" s="317"/>
      <c r="H87" s="297" t="s">
        <v>948</v>
      </c>
      <c r="I87" s="297" t="s">
        <v>926</v>
      </c>
      <c r="J87" s="297">
        <v>20</v>
      </c>
      <c r="K87" s="310"/>
    </row>
    <row r="88" ht="15" customHeight="1">
      <c r="B88" s="319"/>
      <c r="C88" s="297" t="s">
        <v>949</v>
      </c>
      <c r="D88" s="297"/>
      <c r="E88" s="297"/>
      <c r="F88" s="318" t="s">
        <v>930</v>
      </c>
      <c r="G88" s="317"/>
      <c r="H88" s="297" t="s">
        <v>950</v>
      </c>
      <c r="I88" s="297" t="s">
        <v>926</v>
      </c>
      <c r="J88" s="297">
        <v>50</v>
      </c>
      <c r="K88" s="310"/>
    </row>
    <row r="89" ht="15" customHeight="1">
      <c r="B89" s="319"/>
      <c r="C89" s="297" t="s">
        <v>951</v>
      </c>
      <c r="D89" s="297"/>
      <c r="E89" s="297"/>
      <c r="F89" s="318" t="s">
        <v>930</v>
      </c>
      <c r="G89" s="317"/>
      <c r="H89" s="297" t="s">
        <v>951</v>
      </c>
      <c r="I89" s="297" t="s">
        <v>926</v>
      </c>
      <c r="J89" s="297">
        <v>50</v>
      </c>
      <c r="K89" s="310"/>
    </row>
    <row r="90" ht="15" customHeight="1">
      <c r="B90" s="319"/>
      <c r="C90" s="297" t="s">
        <v>125</v>
      </c>
      <c r="D90" s="297"/>
      <c r="E90" s="297"/>
      <c r="F90" s="318" t="s">
        <v>930</v>
      </c>
      <c r="G90" s="317"/>
      <c r="H90" s="297" t="s">
        <v>952</v>
      </c>
      <c r="I90" s="297" t="s">
        <v>926</v>
      </c>
      <c r="J90" s="297">
        <v>255</v>
      </c>
      <c r="K90" s="310"/>
    </row>
    <row r="91" ht="15" customHeight="1">
      <c r="B91" s="319"/>
      <c r="C91" s="297" t="s">
        <v>953</v>
      </c>
      <c r="D91" s="297"/>
      <c r="E91" s="297"/>
      <c r="F91" s="318" t="s">
        <v>924</v>
      </c>
      <c r="G91" s="317"/>
      <c r="H91" s="297" t="s">
        <v>954</v>
      </c>
      <c r="I91" s="297" t="s">
        <v>955</v>
      </c>
      <c r="J91" s="297"/>
      <c r="K91" s="310"/>
    </row>
    <row r="92" ht="15" customHeight="1">
      <c r="B92" s="319"/>
      <c r="C92" s="297" t="s">
        <v>956</v>
      </c>
      <c r="D92" s="297"/>
      <c r="E92" s="297"/>
      <c r="F92" s="318" t="s">
        <v>924</v>
      </c>
      <c r="G92" s="317"/>
      <c r="H92" s="297" t="s">
        <v>957</v>
      </c>
      <c r="I92" s="297" t="s">
        <v>958</v>
      </c>
      <c r="J92" s="297"/>
      <c r="K92" s="310"/>
    </row>
    <row r="93" ht="15" customHeight="1">
      <c r="B93" s="319"/>
      <c r="C93" s="297" t="s">
        <v>959</v>
      </c>
      <c r="D93" s="297"/>
      <c r="E93" s="297"/>
      <c r="F93" s="318" t="s">
        <v>924</v>
      </c>
      <c r="G93" s="317"/>
      <c r="H93" s="297" t="s">
        <v>959</v>
      </c>
      <c r="I93" s="297" t="s">
        <v>958</v>
      </c>
      <c r="J93" s="297"/>
      <c r="K93" s="310"/>
    </row>
    <row r="94" ht="15" customHeight="1">
      <c r="B94" s="319"/>
      <c r="C94" s="297" t="s">
        <v>39</v>
      </c>
      <c r="D94" s="297"/>
      <c r="E94" s="297"/>
      <c r="F94" s="318" t="s">
        <v>924</v>
      </c>
      <c r="G94" s="317"/>
      <c r="H94" s="297" t="s">
        <v>960</v>
      </c>
      <c r="I94" s="297" t="s">
        <v>958</v>
      </c>
      <c r="J94" s="297"/>
      <c r="K94" s="310"/>
    </row>
    <row r="95" ht="15" customHeight="1">
      <c r="B95" s="319"/>
      <c r="C95" s="297" t="s">
        <v>49</v>
      </c>
      <c r="D95" s="297"/>
      <c r="E95" s="297"/>
      <c r="F95" s="318" t="s">
        <v>924</v>
      </c>
      <c r="G95" s="317"/>
      <c r="H95" s="297" t="s">
        <v>961</v>
      </c>
      <c r="I95" s="297" t="s">
        <v>958</v>
      </c>
      <c r="J95" s="297"/>
      <c r="K95" s="310"/>
    </row>
    <row r="96" ht="15" customHeight="1">
      <c r="B96" s="322"/>
      <c r="C96" s="323"/>
      <c r="D96" s="323"/>
      <c r="E96" s="323"/>
      <c r="F96" s="323"/>
      <c r="G96" s="323"/>
      <c r="H96" s="323"/>
      <c r="I96" s="323"/>
      <c r="J96" s="323"/>
      <c r="K96" s="324"/>
    </row>
    <row r="97" ht="18.75" customHeight="1">
      <c r="B97" s="325"/>
      <c r="C97" s="326"/>
      <c r="D97" s="326"/>
      <c r="E97" s="326"/>
      <c r="F97" s="326"/>
      <c r="G97" s="326"/>
      <c r="H97" s="326"/>
      <c r="I97" s="326"/>
      <c r="J97" s="326"/>
      <c r="K97" s="325"/>
    </row>
    <row r="98" ht="18.75" customHeight="1">
      <c r="B98" s="304"/>
      <c r="C98" s="304"/>
      <c r="D98" s="304"/>
      <c r="E98" s="304"/>
      <c r="F98" s="304"/>
      <c r="G98" s="304"/>
      <c r="H98" s="304"/>
      <c r="I98" s="304"/>
      <c r="J98" s="304"/>
      <c r="K98" s="304"/>
    </row>
    <row r="99" ht="7.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7"/>
    </row>
    <row r="100" ht="45" customHeight="1">
      <c r="B100" s="308"/>
      <c r="C100" s="309" t="s">
        <v>962</v>
      </c>
      <c r="D100" s="309"/>
      <c r="E100" s="309"/>
      <c r="F100" s="309"/>
      <c r="G100" s="309"/>
      <c r="H100" s="309"/>
      <c r="I100" s="309"/>
      <c r="J100" s="309"/>
      <c r="K100" s="310"/>
    </row>
    <row r="101" ht="17.25" customHeight="1">
      <c r="B101" s="308"/>
      <c r="C101" s="311" t="s">
        <v>918</v>
      </c>
      <c r="D101" s="311"/>
      <c r="E101" s="311"/>
      <c r="F101" s="311" t="s">
        <v>919</v>
      </c>
      <c r="G101" s="312"/>
      <c r="H101" s="311" t="s">
        <v>120</v>
      </c>
      <c r="I101" s="311" t="s">
        <v>58</v>
      </c>
      <c r="J101" s="311" t="s">
        <v>920</v>
      </c>
      <c r="K101" s="310"/>
    </row>
    <row r="102" ht="17.25" customHeight="1">
      <c r="B102" s="308"/>
      <c r="C102" s="313" t="s">
        <v>921</v>
      </c>
      <c r="D102" s="313"/>
      <c r="E102" s="313"/>
      <c r="F102" s="314" t="s">
        <v>922</v>
      </c>
      <c r="G102" s="315"/>
      <c r="H102" s="313"/>
      <c r="I102" s="313"/>
      <c r="J102" s="313" t="s">
        <v>923</v>
      </c>
      <c r="K102" s="310"/>
    </row>
    <row r="103" ht="5.25" customHeight="1">
      <c r="B103" s="308"/>
      <c r="C103" s="311"/>
      <c r="D103" s="311"/>
      <c r="E103" s="311"/>
      <c r="F103" s="311"/>
      <c r="G103" s="327"/>
      <c r="H103" s="311"/>
      <c r="I103" s="311"/>
      <c r="J103" s="311"/>
      <c r="K103" s="310"/>
    </row>
    <row r="104" ht="15" customHeight="1">
      <c r="B104" s="308"/>
      <c r="C104" s="297" t="s">
        <v>54</v>
      </c>
      <c r="D104" s="316"/>
      <c r="E104" s="316"/>
      <c r="F104" s="318" t="s">
        <v>924</v>
      </c>
      <c r="G104" s="327"/>
      <c r="H104" s="297" t="s">
        <v>963</v>
      </c>
      <c r="I104" s="297" t="s">
        <v>926</v>
      </c>
      <c r="J104" s="297">
        <v>20</v>
      </c>
      <c r="K104" s="310"/>
    </row>
    <row r="105" ht="15" customHeight="1">
      <c r="B105" s="308"/>
      <c r="C105" s="297" t="s">
        <v>927</v>
      </c>
      <c r="D105" s="297"/>
      <c r="E105" s="297"/>
      <c r="F105" s="318" t="s">
        <v>924</v>
      </c>
      <c r="G105" s="297"/>
      <c r="H105" s="297" t="s">
        <v>963</v>
      </c>
      <c r="I105" s="297" t="s">
        <v>926</v>
      </c>
      <c r="J105" s="297">
        <v>120</v>
      </c>
      <c r="K105" s="310"/>
    </row>
    <row r="106" ht="15" customHeight="1">
      <c r="B106" s="319"/>
      <c r="C106" s="297" t="s">
        <v>929</v>
      </c>
      <c r="D106" s="297"/>
      <c r="E106" s="297"/>
      <c r="F106" s="318" t="s">
        <v>930</v>
      </c>
      <c r="G106" s="297"/>
      <c r="H106" s="297" t="s">
        <v>963</v>
      </c>
      <c r="I106" s="297" t="s">
        <v>926</v>
      </c>
      <c r="J106" s="297">
        <v>50</v>
      </c>
      <c r="K106" s="310"/>
    </row>
    <row r="107" ht="15" customHeight="1">
      <c r="B107" s="319"/>
      <c r="C107" s="297" t="s">
        <v>932</v>
      </c>
      <c r="D107" s="297"/>
      <c r="E107" s="297"/>
      <c r="F107" s="318" t="s">
        <v>924</v>
      </c>
      <c r="G107" s="297"/>
      <c r="H107" s="297" t="s">
        <v>963</v>
      </c>
      <c r="I107" s="297" t="s">
        <v>934</v>
      </c>
      <c r="J107" s="297"/>
      <c r="K107" s="310"/>
    </row>
    <row r="108" ht="15" customHeight="1">
      <c r="B108" s="319"/>
      <c r="C108" s="297" t="s">
        <v>943</v>
      </c>
      <c r="D108" s="297"/>
      <c r="E108" s="297"/>
      <c r="F108" s="318" t="s">
        <v>930</v>
      </c>
      <c r="G108" s="297"/>
      <c r="H108" s="297" t="s">
        <v>963</v>
      </c>
      <c r="I108" s="297" t="s">
        <v>926</v>
      </c>
      <c r="J108" s="297">
        <v>50</v>
      </c>
      <c r="K108" s="310"/>
    </row>
    <row r="109" ht="15" customHeight="1">
      <c r="B109" s="319"/>
      <c r="C109" s="297" t="s">
        <v>951</v>
      </c>
      <c r="D109" s="297"/>
      <c r="E109" s="297"/>
      <c r="F109" s="318" t="s">
        <v>930</v>
      </c>
      <c r="G109" s="297"/>
      <c r="H109" s="297" t="s">
        <v>963</v>
      </c>
      <c r="I109" s="297" t="s">
        <v>926</v>
      </c>
      <c r="J109" s="297">
        <v>50</v>
      </c>
      <c r="K109" s="310"/>
    </row>
    <row r="110" ht="15" customHeight="1">
      <c r="B110" s="319"/>
      <c r="C110" s="297" t="s">
        <v>949</v>
      </c>
      <c r="D110" s="297"/>
      <c r="E110" s="297"/>
      <c r="F110" s="318" t="s">
        <v>930</v>
      </c>
      <c r="G110" s="297"/>
      <c r="H110" s="297" t="s">
        <v>963</v>
      </c>
      <c r="I110" s="297" t="s">
        <v>926</v>
      </c>
      <c r="J110" s="297">
        <v>50</v>
      </c>
      <c r="K110" s="310"/>
    </row>
    <row r="111" ht="15" customHeight="1">
      <c r="B111" s="319"/>
      <c r="C111" s="297" t="s">
        <v>54</v>
      </c>
      <c r="D111" s="297"/>
      <c r="E111" s="297"/>
      <c r="F111" s="318" t="s">
        <v>924</v>
      </c>
      <c r="G111" s="297"/>
      <c r="H111" s="297" t="s">
        <v>964</v>
      </c>
      <c r="I111" s="297" t="s">
        <v>926</v>
      </c>
      <c r="J111" s="297">
        <v>20</v>
      </c>
      <c r="K111" s="310"/>
    </row>
    <row r="112" ht="15" customHeight="1">
      <c r="B112" s="319"/>
      <c r="C112" s="297" t="s">
        <v>965</v>
      </c>
      <c r="D112" s="297"/>
      <c r="E112" s="297"/>
      <c r="F112" s="318" t="s">
        <v>924</v>
      </c>
      <c r="G112" s="297"/>
      <c r="H112" s="297" t="s">
        <v>966</v>
      </c>
      <c r="I112" s="297" t="s">
        <v>926</v>
      </c>
      <c r="J112" s="297">
        <v>120</v>
      </c>
      <c r="K112" s="310"/>
    </row>
    <row r="113" ht="15" customHeight="1">
      <c r="B113" s="319"/>
      <c r="C113" s="297" t="s">
        <v>39</v>
      </c>
      <c r="D113" s="297"/>
      <c r="E113" s="297"/>
      <c r="F113" s="318" t="s">
        <v>924</v>
      </c>
      <c r="G113" s="297"/>
      <c r="H113" s="297" t="s">
        <v>967</v>
      </c>
      <c r="I113" s="297" t="s">
        <v>958</v>
      </c>
      <c r="J113" s="297"/>
      <c r="K113" s="310"/>
    </row>
    <row r="114" ht="15" customHeight="1">
      <c r="B114" s="319"/>
      <c r="C114" s="297" t="s">
        <v>49</v>
      </c>
      <c r="D114" s="297"/>
      <c r="E114" s="297"/>
      <c r="F114" s="318" t="s">
        <v>924</v>
      </c>
      <c r="G114" s="297"/>
      <c r="H114" s="297" t="s">
        <v>968</v>
      </c>
      <c r="I114" s="297" t="s">
        <v>958</v>
      </c>
      <c r="J114" s="297"/>
      <c r="K114" s="310"/>
    </row>
    <row r="115" ht="15" customHeight="1">
      <c r="B115" s="319"/>
      <c r="C115" s="297" t="s">
        <v>58</v>
      </c>
      <c r="D115" s="297"/>
      <c r="E115" s="297"/>
      <c r="F115" s="318" t="s">
        <v>924</v>
      </c>
      <c r="G115" s="297"/>
      <c r="H115" s="297" t="s">
        <v>969</v>
      </c>
      <c r="I115" s="297" t="s">
        <v>970</v>
      </c>
      <c r="J115" s="297"/>
      <c r="K115" s="310"/>
    </row>
    <row r="116" ht="15" customHeight="1">
      <c r="B116" s="322"/>
      <c r="C116" s="328"/>
      <c r="D116" s="328"/>
      <c r="E116" s="328"/>
      <c r="F116" s="328"/>
      <c r="G116" s="328"/>
      <c r="H116" s="328"/>
      <c r="I116" s="328"/>
      <c r="J116" s="328"/>
      <c r="K116" s="324"/>
    </row>
    <row r="117" ht="18.75" customHeight="1">
      <c r="B117" s="329"/>
      <c r="C117" s="293"/>
      <c r="D117" s="293"/>
      <c r="E117" s="293"/>
      <c r="F117" s="330"/>
      <c r="G117" s="293"/>
      <c r="H117" s="293"/>
      <c r="I117" s="293"/>
      <c r="J117" s="293"/>
      <c r="K117" s="329"/>
    </row>
    <row r="118" ht="18.75" customHeight="1"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</row>
    <row r="119" ht="7.5" customHeight="1">
      <c r="B119" s="331"/>
      <c r="C119" s="332"/>
      <c r="D119" s="332"/>
      <c r="E119" s="332"/>
      <c r="F119" s="332"/>
      <c r="G119" s="332"/>
      <c r="H119" s="332"/>
      <c r="I119" s="332"/>
      <c r="J119" s="332"/>
      <c r="K119" s="333"/>
    </row>
    <row r="120" ht="45" customHeight="1">
      <c r="B120" s="334"/>
      <c r="C120" s="287" t="s">
        <v>971</v>
      </c>
      <c r="D120" s="287"/>
      <c r="E120" s="287"/>
      <c r="F120" s="287"/>
      <c r="G120" s="287"/>
      <c r="H120" s="287"/>
      <c r="I120" s="287"/>
      <c r="J120" s="287"/>
      <c r="K120" s="335"/>
    </row>
    <row r="121" ht="17.25" customHeight="1">
      <c r="B121" s="336"/>
      <c r="C121" s="311" t="s">
        <v>918</v>
      </c>
      <c r="D121" s="311"/>
      <c r="E121" s="311"/>
      <c r="F121" s="311" t="s">
        <v>919</v>
      </c>
      <c r="G121" s="312"/>
      <c r="H121" s="311" t="s">
        <v>120</v>
      </c>
      <c r="I121" s="311" t="s">
        <v>58</v>
      </c>
      <c r="J121" s="311" t="s">
        <v>920</v>
      </c>
      <c r="K121" s="337"/>
    </row>
    <row r="122" ht="17.25" customHeight="1">
      <c r="B122" s="336"/>
      <c r="C122" s="313" t="s">
        <v>921</v>
      </c>
      <c r="D122" s="313"/>
      <c r="E122" s="313"/>
      <c r="F122" s="314" t="s">
        <v>922</v>
      </c>
      <c r="G122" s="315"/>
      <c r="H122" s="313"/>
      <c r="I122" s="313"/>
      <c r="J122" s="313" t="s">
        <v>923</v>
      </c>
      <c r="K122" s="337"/>
    </row>
    <row r="123" ht="5.25" customHeight="1">
      <c r="B123" s="338"/>
      <c r="C123" s="316"/>
      <c r="D123" s="316"/>
      <c r="E123" s="316"/>
      <c r="F123" s="316"/>
      <c r="G123" s="297"/>
      <c r="H123" s="316"/>
      <c r="I123" s="316"/>
      <c r="J123" s="316"/>
      <c r="K123" s="339"/>
    </row>
    <row r="124" ht="15" customHeight="1">
      <c r="B124" s="338"/>
      <c r="C124" s="297" t="s">
        <v>927</v>
      </c>
      <c r="D124" s="316"/>
      <c r="E124" s="316"/>
      <c r="F124" s="318" t="s">
        <v>924</v>
      </c>
      <c r="G124" s="297"/>
      <c r="H124" s="297" t="s">
        <v>963</v>
      </c>
      <c r="I124" s="297" t="s">
        <v>926</v>
      </c>
      <c r="J124" s="297">
        <v>120</v>
      </c>
      <c r="K124" s="340"/>
    </row>
    <row r="125" ht="15" customHeight="1">
      <c r="B125" s="338"/>
      <c r="C125" s="297" t="s">
        <v>972</v>
      </c>
      <c r="D125" s="297"/>
      <c r="E125" s="297"/>
      <c r="F125" s="318" t="s">
        <v>924</v>
      </c>
      <c r="G125" s="297"/>
      <c r="H125" s="297" t="s">
        <v>973</v>
      </c>
      <c r="I125" s="297" t="s">
        <v>926</v>
      </c>
      <c r="J125" s="297" t="s">
        <v>974</v>
      </c>
      <c r="K125" s="340"/>
    </row>
    <row r="126" ht="15" customHeight="1">
      <c r="B126" s="338"/>
      <c r="C126" s="297" t="s">
        <v>873</v>
      </c>
      <c r="D126" s="297"/>
      <c r="E126" s="297"/>
      <c r="F126" s="318" t="s">
        <v>924</v>
      </c>
      <c r="G126" s="297"/>
      <c r="H126" s="297" t="s">
        <v>975</v>
      </c>
      <c r="I126" s="297" t="s">
        <v>926</v>
      </c>
      <c r="J126" s="297" t="s">
        <v>974</v>
      </c>
      <c r="K126" s="340"/>
    </row>
    <row r="127" ht="15" customHeight="1">
      <c r="B127" s="338"/>
      <c r="C127" s="297" t="s">
        <v>935</v>
      </c>
      <c r="D127" s="297"/>
      <c r="E127" s="297"/>
      <c r="F127" s="318" t="s">
        <v>930</v>
      </c>
      <c r="G127" s="297"/>
      <c r="H127" s="297" t="s">
        <v>936</v>
      </c>
      <c r="I127" s="297" t="s">
        <v>926</v>
      </c>
      <c r="J127" s="297">
        <v>15</v>
      </c>
      <c r="K127" s="340"/>
    </row>
    <row r="128" ht="15" customHeight="1">
      <c r="B128" s="338"/>
      <c r="C128" s="320" t="s">
        <v>937</v>
      </c>
      <c r="D128" s="320"/>
      <c r="E128" s="320"/>
      <c r="F128" s="321" t="s">
        <v>930</v>
      </c>
      <c r="G128" s="320"/>
      <c r="H128" s="320" t="s">
        <v>938</v>
      </c>
      <c r="I128" s="320" t="s">
        <v>926</v>
      </c>
      <c r="J128" s="320">
        <v>15</v>
      </c>
      <c r="K128" s="340"/>
    </row>
    <row r="129" ht="15" customHeight="1">
      <c r="B129" s="338"/>
      <c r="C129" s="320" t="s">
        <v>939</v>
      </c>
      <c r="D129" s="320"/>
      <c r="E129" s="320"/>
      <c r="F129" s="321" t="s">
        <v>930</v>
      </c>
      <c r="G129" s="320"/>
      <c r="H129" s="320" t="s">
        <v>940</v>
      </c>
      <c r="I129" s="320" t="s">
        <v>926</v>
      </c>
      <c r="J129" s="320">
        <v>20</v>
      </c>
      <c r="K129" s="340"/>
    </row>
    <row r="130" ht="15" customHeight="1">
      <c r="B130" s="338"/>
      <c r="C130" s="320" t="s">
        <v>941</v>
      </c>
      <c r="D130" s="320"/>
      <c r="E130" s="320"/>
      <c r="F130" s="321" t="s">
        <v>930</v>
      </c>
      <c r="G130" s="320"/>
      <c r="H130" s="320" t="s">
        <v>942</v>
      </c>
      <c r="I130" s="320" t="s">
        <v>926</v>
      </c>
      <c r="J130" s="320">
        <v>20</v>
      </c>
      <c r="K130" s="340"/>
    </row>
    <row r="131" ht="15" customHeight="1">
      <c r="B131" s="338"/>
      <c r="C131" s="297" t="s">
        <v>929</v>
      </c>
      <c r="D131" s="297"/>
      <c r="E131" s="297"/>
      <c r="F131" s="318" t="s">
        <v>930</v>
      </c>
      <c r="G131" s="297"/>
      <c r="H131" s="297" t="s">
        <v>963</v>
      </c>
      <c r="I131" s="297" t="s">
        <v>926</v>
      </c>
      <c r="J131" s="297">
        <v>50</v>
      </c>
      <c r="K131" s="340"/>
    </row>
    <row r="132" ht="15" customHeight="1">
      <c r="B132" s="338"/>
      <c r="C132" s="297" t="s">
        <v>943</v>
      </c>
      <c r="D132" s="297"/>
      <c r="E132" s="297"/>
      <c r="F132" s="318" t="s">
        <v>930</v>
      </c>
      <c r="G132" s="297"/>
      <c r="H132" s="297" t="s">
        <v>963</v>
      </c>
      <c r="I132" s="297" t="s">
        <v>926</v>
      </c>
      <c r="J132" s="297">
        <v>50</v>
      </c>
      <c r="K132" s="340"/>
    </row>
    <row r="133" ht="15" customHeight="1">
      <c r="B133" s="338"/>
      <c r="C133" s="297" t="s">
        <v>949</v>
      </c>
      <c r="D133" s="297"/>
      <c r="E133" s="297"/>
      <c r="F133" s="318" t="s">
        <v>930</v>
      </c>
      <c r="G133" s="297"/>
      <c r="H133" s="297" t="s">
        <v>963</v>
      </c>
      <c r="I133" s="297" t="s">
        <v>926</v>
      </c>
      <c r="J133" s="297">
        <v>50</v>
      </c>
      <c r="K133" s="340"/>
    </row>
    <row r="134" ht="15" customHeight="1">
      <c r="B134" s="338"/>
      <c r="C134" s="297" t="s">
        <v>951</v>
      </c>
      <c r="D134" s="297"/>
      <c r="E134" s="297"/>
      <c r="F134" s="318" t="s">
        <v>930</v>
      </c>
      <c r="G134" s="297"/>
      <c r="H134" s="297" t="s">
        <v>963</v>
      </c>
      <c r="I134" s="297" t="s">
        <v>926</v>
      </c>
      <c r="J134" s="297">
        <v>50</v>
      </c>
      <c r="K134" s="340"/>
    </row>
    <row r="135" ht="15" customHeight="1">
      <c r="B135" s="338"/>
      <c r="C135" s="297" t="s">
        <v>125</v>
      </c>
      <c r="D135" s="297"/>
      <c r="E135" s="297"/>
      <c r="F135" s="318" t="s">
        <v>930</v>
      </c>
      <c r="G135" s="297"/>
      <c r="H135" s="297" t="s">
        <v>976</v>
      </c>
      <c r="I135" s="297" t="s">
        <v>926</v>
      </c>
      <c r="J135" s="297">
        <v>255</v>
      </c>
      <c r="K135" s="340"/>
    </row>
    <row r="136" ht="15" customHeight="1">
      <c r="B136" s="338"/>
      <c r="C136" s="297" t="s">
        <v>953</v>
      </c>
      <c r="D136" s="297"/>
      <c r="E136" s="297"/>
      <c r="F136" s="318" t="s">
        <v>924</v>
      </c>
      <c r="G136" s="297"/>
      <c r="H136" s="297" t="s">
        <v>977</v>
      </c>
      <c r="I136" s="297" t="s">
        <v>955</v>
      </c>
      <c r="J136" s="297"/>
      <c r="K136" s="340"/>
    </row>
    <row r="137" ht="15" customHeight="1">
      <c r="B137" s="338"/>
      <c r="C137" s="297" t="s">
        <v>956</v>
      </c>
      <c r="D137" s="297"/>
      <c r="E137" s="297"/>
      <c r="F137" s="318" t="s">
        <v>924</v>
      </c>
      <c r="G137" s="297"/>
      <c r="H137" s="297" t="s">
        <v>978</v>
      </c>
      <c r="I137" s="297" t="s">
        <v>958</v>
      </c>
      <c r="J137" s="297"/>
      <c r="K137" s="340"/>
    </row>
    <row r="138" ht="15" customHeight="1">
      <c r="B138" s="338"/>
      <c r="C138" s="297" t="s">
        <v>959</v>
      </c>
      <c r="D138" s="297"/>
      <c r="E138" s="297"/>
      <c r="F138" s="318" t="s">
        <v>924</v>
      </c>
      <c r="G138" s="297"/>
      <c r="H138" s="297" t="s">
        <v>959</v>
      </c>
      <c r="I138" s="297" t="s">
        <v>958</v>
      </c>
      <c r="J138" s="297"/>
      <c r="K138" s="340"/>
    </row>
    <row r="139" ht="15" customHeight="1">
      <c r="B139" s="338"/>
      <c r="C139" s="297" t="s">
        <v>39</v>
      </c>
      <c r="D139" s="297"/>
      <c r="E139" s="297"/>
      <c r="F139" s="318" t="s">
        <v>924</v>
      </c>
      <c r="G139" s="297"/>
      <c r="H139" s="297" t="s">
        <v>979</v>
      </c>
      <c r="I139" s="297" t="s">
        <v>958</v>
      </c>
      <c r="J139" s="297"/>
      <c r="K139" s="340"/>
    </row>
    <row r="140" ht="15" customHeight="1">
      <c r="B140" s="338"/>
      <c r="C140" s="297" t="s">
        <v>980</v>
      </c>
      <c r="D140" s="297"/>
      <c r="E140" s="297"/>
      <c r="F140" s="318" t="s">
        <v>924</v>
      </c>
      <c r="G140" s="297"/>
      <c r="H140" s="297" t="s">
        <v>981</v>
      </c>
      <c r="I140" s="297" t="s">
        <v>958</v>
      </c>
      <c r="J140" s="297"/>
      <c r="K140" s="340"/>
    </row>
    <row r="141" ht="15" customHeight="1">
      <c r="B141" s="341"/>
      <c r="C141" s="342"/>
      <c r="D141" s="342"/>
      <c r="E141" s="342"/>
      <c r="F141" s="342"/>
      <c r="G141" s="342"/>
      <c r="H141" s="342"/>
      <c r="I141" s="342"/>
      <c r="J141" s="342"/>
      <c r="K141" s="343"/>
    </row>
    <row r="142" ht="18.75" customHeight="1">
      <c r="B142" s="293"/>
      <c r="C142" s="293"/>
      <c r="D142" s="293"/>
      <c r="E142" s="293"/>
      <c r="F142" s="330"/>
      <c r="G142" s="293"/>
      <c r="H142" s="293"/>
      <c r="I142" s="293"/>
      <c r="J142" s="293"/>
      <c r="K142" s="293"/>
    </row>
    <row r="143" ht="18.75" customHeight="1"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</row>
    <row r="144" ht="7.5" customHeight="1">
      <c r="B144" s="305"/>
      <c r="C144" s="306"/>
      <c r="D144" s="306"/>
      <c r="E144" s="306"/>
      <c r="F144" s="306"/>
      <c r="G144" s="306"/>
      <c r="H144" s="306"/>
      <c r="I144" s="306"/>
      <c r="J144" s="306"/>
      <c r="K144" s="307"/>
    </row>
    <row r="145" ht="45" customHeight="1">
      <c r="B145" s="308"/>
      <c r="C145" s="309" t="s">
        <v>982</v>
      </c>
      <c r="D145" s="309"/>
      <c r="E145" s="309"/>
      <c r="F145" s="309"/>
      <c r="G145" s="309"/>
      <c r="H145" s="309"/>
      <c r="I145" s="309"/>
      <c r="J145" s="309"/>
      <c r="K145" s="310"/>
    </row>
    <row r="146" ht="17.25" customHeight="1">
      <c r="B146" s="308"/>
      <c r="C146" s="311" t="s">
        <v>918</v>
      </c>
      <c r="D146" s="311"/>
      <c r="E146" s="311"/>
      <c r="F146" s="311" t="s">
        <v>919</v>
      </c>
      <c r="G146" s="312"/>
      <c r="H146" s="311" t="s">
        <v>120</v>
      </c>
      <c r="I146" s="311" t="s">
        <v>58</v>
      </c>
      <c r="J146" s="311" t="s">
        <v>920</v>
      </c>
      <c r="K146" s="310"/>
    </row>
    <row r="147" ht="17.25" customHeight="1">
      <c r="B147" s="308"/>
      <c r="C147" s="313" t="s">
        <v>921</v>
      </c>
      <c r="D147" s="313"/>
      <c r="E147" s="313"/>
      <c r="F147" s="314" t="s">
        <v>922</v>
      </c>
      <c r="G147" s="315"/>
      <c r="H147" s="313"/>
      <c r="I147" s="313"/>
      <c r="J147" s="313" t="s">
        <v>923</v>
      </c>
      <c r="K147" s="310"/>
    </row>
    <row r="148" ht="5.25" customHeight="1">
      <c r="B148" s="319"/>
      <c r="C148" s="316"/>
      <c r="D148" s="316"/>
      <c r="E148" s="316"/>
      <c r="F148" s="316"/>
      <c r="G148" s="317"/>
      <c r="H148" s="316"/>
      <c r="I148" s="316"/>
      <c r="J148" s="316"/>
      <c r="K148" s="340"/>
    </row>
    <row r="149" ht="15" customHeight="1">
      <c r="B149" s="319"/>
      <c r="C149" s="344" t="s">
        <v>927</v>
      </c>
      <c r="D149" s="297"/>
      <c r="E149" s="297"/>
      <c r="F149" s="345" t="s">
        <v>924</v>
      </c>
      <c r="G149" s="297"/>
      <c r="H149" s="344" t="s">
        <v>963</v>
      </c>
      <c r="I149" s="344" t="s">
        <v>926</v>
      </c>
      <c r="J149" s="344">
        <v>120</v>
      </c>
      <c r="K149" s="340"/>
    </row>
    <row r="150" ht="15" customHeight="1">
      <c r="B150" s="319"/>
      <c r="C150" s="344" t="s">
        <v>972</v>
      </c>
      <c r="D150" s="297"/>
      <c r="E150" s="297"/>
      <c r="F150" s="345" t="s">
        <v>924</v>
      </c>
      <c r="G150" s="297"/>
      <c r="H150" s="344" t="s">
        <v>983</v>
      </c>
      <c r="I150" s="344" t="s">
        <v>926</v>
      </c>
      <c r="J150" s="344" t="s">
        <v>974</v>
      </c>
      <c r="K150" s="340"/>
    </row>
    <row r="151" ht="15" customHeight="1">
      <c r="B151" s="319"/>
      <c r="C151" s="344" t="s">
        <v>873</v>
      </c>
      <c r="D151" s="297"/>
      <c r="E151" s="297"/>
      <c r="F151" s="345" t="s">
        <v>924</v>
      </c>
      <c r="G151" s="297"/>
      <c r="H151" s="344" t="s">
        <v>984</v>
      </c>
      <c r="I151" s="344" t="s">
        <v>926</v>
      </c>
      <c r="J151" s="344" t="s">
        <v>974</v>
      </c>
      <c r="K151" s="340"/>
    </row>
    <row r="152" ht="15" customHeight="1">
      <c r="B152" s="319"/>
      <c r="C152" s="344" t="s">
        <v>929</v>
      </c>
      <c r="D152" s="297"/>
      <c r="E152" s="297"/>
      <c r="F152" s="345" t="s">
        <v>930</v>
      </c>
      <c r="G152" s="297"/>
      <c r="H152" s="344" t="s">
        <v>963</v>
      </c>
      <c r="I152" s="344" t="s">
        <v>926</v>
      </c>
      <c r="J152" s="344">
        <v>50</v>
      </c>
      <c r="K152" s="340"/>
    </row>
    <row r="153" ht="15" customHeight="1">
      <c r="B153" s="319"/>
      <c r="C153" s="344" t="s">
        <v>932</v>
      </c>
      <c r="D153" s="297"/>
      <c r="E153" s="297"/>
      <c r="F153" s="345" t="s">
        <v>924</v>
      </c>
      <c r="G153" s="297"/>
      <c r="H153" s="344" t="s">
        <v>963</v>
      </c>
      <c r="I153" s="344" t="s">
        <v>934</v>
      </c>
      <c r="J153" s="344"/>
      <c r="K153" s="340"/>
    </row>
    <row r="154" ht="15" customHeight="1">
      <c r="B154" s="319"/>
      <c r="C154" s="344" t="s">
        <v>943</v>
      </c>
      <c r="D154" s="297"/>
      <c r="E154" s="297"/>
      <c r="F154" s="345" t="s">
        <v>930</v>
      </c>
      <c r="G154" s="297"/>
      <c r="H154" s="344" t="s">
        <v>963</v>
      </c>
      <c r="I154" s="344" t="s">
        <v>926</v>
      </c>
      <c r="J154" s="344">
        <v>50</v>
      </c>
      <c r="K154" s="340"/>
    </row>
    <row r="155" ht="15" customHeight="1">
      <c r="B155" s="319"/>
      <c r="C155" s="344" t="s">
        <v>951</v>
      </c>
      <c r="D155" s="297"/>
      <c r="E155" s="297"/>
      <c r="F155" s="345" t="s">
        <v>930</v>
      </c>
      <c r="G155" s="297"/>
      <c r="H155" s="344" t="s">
        <v>963</v>
      </c>
      <c r="I155" s="344" t="s">
        <v>926</v>
      </c>
      <c r="J155" s="344">
        <v>50</v>
      </c>
      <c r="K155" s="340"/>
    </row>
    <row r="156" ht="15" customHeight="1">
      <c r="B156" s="319"/>
      <c r="C156" s="344" t="s">
        <v>949</v>
      </c>
      <c r="D156" s="297"/>
      <c r="E156" s="297"/>
      <c r="F156" s="345" t="s">
        <v>930</v>
      </c>
      <c r="G156" s="297"/>
      <c r="H156" s="344" t="s">
        <v>963</v>
      </c>
      <c r="I156" s="344" t="s">
        <v>926</v>
      </c>
      <c r="J156" s="344">
        <v>50</v>
      </c>
      <c r="K156" s="340"/>
    </row>
    <row r="157" ht="15" customHeight="1">
      <c r="B157" s="319"/>
      <c r="C157" s="344" t="s">
        <v>95</v>
      </c>
      <c r="D157" s="297"/>
      <c r="E157" s="297"/>
      <c r="F157" s="345" t="s">
        <v>924</v>
      </c>
      <c r="G157" s="297"/>
      <c r="H157" s="344" t="s">
        <v>985</v>
      </c>
      <c r="I157" s="344" t="s">
        <v>926</v>
      </c>
      <c r="J157" s="344" t="s">
        <v>986</v>
      </c>
      <c r="K157" s="340"/>
    </row>
    <row r="158" ht="15" customHeight="1">
      <c r="B158" s="319"/>
      <c r="C158" s="344" t="s">
        <v>987</v>
      </c>
      <c r="D158" s="297"/>
      <c r="E158" s="297"/>
      <c r="F158" s="345" t="s">
        <v>924</v>
      </c>
      <c r="G158" s="297"/>
      <c r="H158" s="344" t="s">
        <v>988</v>
      </c>
      <c r="I158" s="344" t="s">
        <v>958</v>
      </c>
      <c r="J158" s="344"/>
      <c r="K158" s="340"/>
    </row>
    <row r="159" ht="15" customHeight="1">
      <c r="B159" s="346"/>
      <c r="C159" s="328"/>
      <c r="D159" s="328"/>
      <c r="E159" s="328"/>
      <c r="F159" s="328"/>
      <c r="G159" s="328"/>
      <c r="H159" s="328"/>
      <c r="I159" s="328"/>
      <c r="J159" s="328"/>
      <c r="K159" s="347"/>
    </row>
    <row r="160" ht="18.75" customHeight="1">
      <c r="B160" s="293"/>
      <c r="C160" s="297"/>
      <c r="D160" s="297"/>
      <c r="E160" s="297"/>
      <c r="F160" s="318"/>
      <c r="G160" s="297"/>
      <c r="H160" s="297"/>
      <c r="I160" s="297"/>
      <c r="J160" s="297"/>
      <c r="K160" s="293"/>
    </row>
    <row r="161" ht="18.75" customHeight="1"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</row>
    <row r="162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ht="45" customHeight="1">
      <c r="B163" s="286"/>
      <c r="C163" s="287" t="s">
        <v>989</v>
      </c>
      <c r="D163" s="287"/>
      <c r="E163" s="287"/>
      <c r="F163" s="287"/>
      <c r="G163" s="287"/>
      <c r="H163" s="287"/>
      <c r="I163" s="287"/>
      <c r="J163" s="287"/>
      <c r="K163" s="288"/>
    </row>
    <row r="164" ht="17.25" customHeight="1">
      <c r="B164" s="286"/>
      <c r="C164" s="311" t="s">
        <v>918</v>
      </c>
      <c r="D164" s="311"/>
      <c r="E164" s="311"/>
      <c r="F164" s="311" t="s">
        <v>919</v>
      </c>
      <c r="G164" s="348"/>
      <c r="H164" s="349" t="s">
        <v>120</v>
      </c>
      <c r="I164" s="349" t="s">
        <v>58</v>
      </c>
      <c r="J164" s="311" t="s">
        <v>920</v>
      </c>
      <c r="K164" s="288"/>
    </row>
    <row r="165" ht="17.25" customHeight="1">
      <c r="B165" s="289"/>
      <c r="C165" s="313" t="s">
        <v>921</v>
      </c>
      <c r="D165" s="313"/>
      <c r="E165" s="313"/>
      <c r="F165" s="314" t="s">
        <v>922</v>
      </c>
      <c r="G165" s="350"/>
      <c r="H165" s="351"/>
      <c r="I165" s="351"/>
      <c r="J165" s="313" t="s">
        <v>923</v>
      </c>
      <c r="K165" s="291"/>
    </row>
    <row r="166" ht="5.25" customHeight="1">
      <c r="B166" s="319"/>
      <c r="C166" s="316"/>
      <c r="D166" s="316"/>
      <c r="E166" s="316"/>
      <c r="F166" s="316"/>
      <c r="G166" s="317"/>
      <c r="H166" s="316"/>
      <c r="I166" s="316"/>
      <c r="J166" s="316"/>
      <c r="K166" s="340"/>
    </row>
    <row r="167" ht="15" customHeight="1">
      <c r="B167" s="319"/>
      <c r="C167" s="297" t="s">
        <v>927</v>
      </c>
      <c r="D167" s="297"/>
      <c r="E167" s="297"/>
      <c r="F167" s="318" t="s">
        <v>924</v>
      </c>
      <c r="G167" s="297"/>
      <c r="H167" s="297" t="s">
        <v>963</v>
      </c>
      <c r="I167" s="297" t="s">
        <v>926</v>
      </c>
      <c r="J167" s="297">
        <v>120</v>
      </c>
      <c r="K167" s="340"/>
    </row>
    <row r="168" ht="15" customHeight="1">
      <c r="B168" s="319"/>
      <c r="C168" s="297" t="s">
        <v>972</v>
      </c>
      <c r="D168" s="297"/>
      <c r="E168" s="297"/>
      <c r="F168" s="318" t="s">
        <v>924</v>
      </c>
      <c r="G168" s="297"/>
      <c r="H168" s="297" t="s">
        <v>973</v>
      </c>
      <c r="I168" s="297" t="s">
        <v>926</v>
      </c>
      <c r="J168" s="297" t="s">
        <v>974</v>
      </c>
      <c r="K168" s="340"/>
    </row>
    <row r="169" ht="15" customHeight="1">
      <c r="B169" s="319"/>
      <c r="C169" s="297" t="s">
        <v>873</v>
      </c>
      <c r="D169" s="297"/>
      <c r="E169" s="297"/>
      <c r="F169" s="318" t="s">
        <v>924</v>
      </c>
      <c r="G169" s="297"/>
      <c r="H169" s="297" t="s">
        <v>990</v>
      </c>
      <c r="I169" s="297" t="s">
        <v>926</v>
      </c>
      <c r="J169" s="297" t="s">
        <v>974</v>
      </c>
      <c r="K169" s="340"/>
    </row>
    <row r="170" ht="15" customHeight="1">
      <c r="B170" s="319"/>
      <c r="C170" s="297" t="s">
        <v>929</v>
      </c>
      <c r="D170" s="297"/>
      <c r="E170" s="297"/>
      <c r="F170" s="318" t="s">
        <v>930</v>
      </c>
      <c r="G170" s="297"/>
      <c r="H170" s="297" t="s">
        <v>990</v>
      </c>
      <c r="I170" s="297" t="s">
        <v>926</v>
      </c>
      <c r="J170" s="297">
        <v>50</v>
      </c>
      <c r="K170" s="340"/>
    </row>
    <row r="171" ht="15" customHeight="1">
      <c r="B171" s="319"/>
      <c r="C171" s="297" t="s">
        <v>932</v>
      </c>
      <c r="D171" s="297"/>
      <c r="E171" s="297"/>
      <c r="F171" s="318" t="s">
        <v>924</v>
      </c>
      <c r="G171" s="297"/>
      <c r="H171" s="297" t="s">
        <v>990</v>
      </c>
      <c r="I171" s="297" t="s">
        <v>934</v>
      </c>
      <c r="J171" s="297"/>
      <c r="K171" s="340"/>
    </row>
    <row r="172" ht="15" customHeight="1">
      <c r="B172" s="319"/>
      <c r="C172" s="297" t="s">
        <v>943</v>
      </c>
      <c r="D172" s="297"/>
      <c r="E172" s="297"/>
      <c r="F172" s="318" t="s">
        <v>930</v>
      </c>
      <c r="G172" s="297"/>
      <c r="H172" s="297" t="s">
        <v>990</v>
      </c>
      <c r="I172" s="297" t="s">
        <v>926</v>
      </c>
      <c r="J172" s="297">
        <v>50</v>
      </c>
      <c r="K172" s="340"/>
    </row>
    <row r="173" ht="15" customHeight="1">
      <c r="B173" s="319"/>
      <c r="C173" s="297" t="s">
        <v>951</v>
      </c>
      <c r="D173" s="297"/>
      <c r="E173" s="297"/>
      <c r="F173" s="318" t="s">
        <v>930</v>
      </c>
      <c r="G173" s="297"/>
      <c r="H173" s="297" t="s">
        <v>990</v>
      </c>
      <c r="I173" s="297" t="s">
        <v>926</v>
      </c>
      <c r="J173" s="297">
        <v>50</v>
      </c>
      <c r="K173" s="340"/>
    </row>
    <row r="174" ht="15" customHeight="1">
      <c r="B174" s="319"/>
      <c r="C174" s="297" t="s">
        <v>949</v>
      </c>
      <c r="D174" s="297"/>
      <c r="E174" s="297"/>
      <c r="F174" s="318" t="s">
        <v>930</v>
      </c>
      <c r="G174" s="297"/>
      <c r="H174" s="297" t="s">
        <v>990</v>
      </c>
      <c r="I174" s="297" t="s">
        <v>926</v>
      </c>
      <c r="J174" s="297">
        <v>50</v>
      </c>
      <c r="K174" s="340"/>
    </row>
    <row r="175" ht="15" customHeight="1">
      <c r="B175" s="319"/>
      <c r="C175" s="297" t="s">
        <v>119</v>
      </c>
      <c r="D175" s="297"/>
      <c r="E175" s="297"/>
      <c r="F175" s="318" t="s">
        <v>924</v>
      </c>
      <c r="G175" s="297"/>
      <c r="H175" s="297" t="s">
        <v>991</v>
      </c>
      <c r="I175" s="297" t="s">
        <v>992</v>
      </c>
      <c r="J175" s="297"/>
      <c r="K175" s="340"/>
    </row>
    <row r="176" ht="15" customHeight="1">
      <c r="B176" s="319"/>
      <c r="C176" s="297" t="s">
        <v>58</v>
      </c>
      <c r="D176" s="297"/>
      <c r="E176" s="297"/>
      <c r="F176" s="318" t="s">
        <v>924</v>
      </c>
      <c r="G176" s="297"/>
      <c r="H176" s="297" t="s">
        <v>993</v>
      </c>
      <c r="I176" s="297" t="s">
        <v>994</v>
      </c>
      <c r="J176" s="297">
        <v>1</v>
      </c>
      <c r="K176" s="340"/>
    </row>
    <row r="177" ht="15" customHeight="1">
      <c r="B177" s="319"/>
      <c r="C177" s="297" t="s">
        <v>54</v>
      </c>
      <c r="D177" s="297"/>
      <c r="E177" s="297"/>
      <c r="F177" s="318" t="s">
        <v>924</v>
      </c>
      <c r="G177" s="297"/>
      <c r="H177" s="297" t="s">
        <v>995</v>
      </c>
      <c r="I177" s="297" t="s">
        <v>926</v>
      </c>
      <c r="J177" s="297">
        <v>20</v>
      </c>
      <c r="K177" s="340"/>
    </row>
    <row r="178" ht="15" customHeight="1">
      <c r="B178" s="319"/>
      <c r="C178" s="297" t="s">
        <v>120</v>
      </c>
      <c r="D178" s="297"/>
      <c r="E178" s="297"/>
      <c r="F178" s="318" t="s">
        <v>924</v>
      </c>
      <c r="G178" s="297"/>
      <c r="H178" s="297" t="s">
        <v>996</v>
      </c>
      <c r="I178" s="297" t="s">
        <v>926</v>
      </c>
      <c r="J178" s="297">
        <v>255</v>
      </c>
      <c r="K178" s="340"/>
    </row>
    <row r="179" ht="15" customHeight="1">
      <c r="B179" s="319"/>
      <c r="C179" s="297" t="s">
        <v>121</v>
      </c>
      <c r="D179" s="297"/>
      <c r="E179" s="297"/>
      <c r="F179" s="318" t="s">
        <v>924</v>
      </c>
      <c r="G179" s="297"/>
      <c r="H179" s="297" t="s">
        <v>889</v>
      </c>
      <c r="I179" s="297" t="s">
        <v>926</v>
      </c>
      <c r="J179" s="297">
        <v>10</v>
      </c>
      <c r="K179" s="340"/>
    </row>
    <row r="180" ht="15" customHeight="1">
      <c r="B180" s="319"/>
      <c r="C180" s="297" t="s">
        <v>122</v>
      </c>
      <c r="D180" s="297"/>
      <c r="E180" s="297"/>
      <c r="F180" s="318" t="s">
        <v>924</v>
      </c>
      <c r="G180" s="297"/>
      <c r="H180" s="297" t="s">
        <v>997</v>
      </c>
      <c r="I180" s="297" t="s">
        <v>958</v>
      </c>
      <c r="J180" s="297"/>
      <c r="K180" s="340"/>
    </row>
    <row r="181" ht="15" customHeight="1">
      <c r="B181" s="319"/>
      <c r="C181" s="297" t="s">
        <v>998</v>
      </c>
      <c r="D181" s="297"/>
      <c r="E181" s="297"/>
      <c r="F181" s="318" t="s">
        <v>924</v>
      </c>
      <c r="G181" s="297"/>
      <c r="H181" s="297" t="s">
        <v>999</v>
      </c>
      <c r="I181" s="297" t="s">
        <v>958</v>
      </c>
      <c r="J181" s="297"/>
      <c r="K181" s="340"/>
    </row>
    <row r="182" ht="15" customHeight="1">
      <c r="B182" s="319"/>
      <c r="C182" s="297" t="s">
        <v>987</v>
      </c>
      <c r="D182" s="297"/>
      <c r="E182" s="297"/>
      <c r="F182" s="318" t="s">
        <v>924</v>
      </c>
      <c r="G182" s="297"/>
      <c r="H182" s="297" t="s">
        <v>1000</v>
      </c>
      <c r="I182" s="297" t="s">
        <v>958</v>
      </c>
      <c r="J182" s="297"/>
      <c r="K182" s="340"/>
    </row>
    <row r="183" ht="15" customHeight="1">
      <c r="B183" s="319"/>
      <c r="C183" s="297" t="s">
        <v>124</v>
      </c>
      <c r="D183" s="297"/>
      <c r="E183" s="297"/>
      <c r="F183" s="318" t="s">
        <v>930</v>
      </c>
      <c r="G183" s="297"/>
      <c r="H183" s="297" t="s">
        <v>1001</v>
      </c>
      <c r="I183" s="297" t="s">
        <v>926</v>
      </c>
      <c r="J183" s="297">
        <v>50</v>
      </c>
      <c r="K183" s="340"/>
    </row>
    <row r="184" ht="15" customHeight="1">
      <c r="B184" s="319"/>
      <c r="C184" s="297" t="s">
        <v>1002</v>
      </c>
      <c r="D184" s="297"/>
      <c r="E184" s="297"/>
      <c r="F184" s="318" t="s">
        <v>930</v>
      </c>
      <c r="G184" s="297"/>
      <c r="H184" s="297" t="s">
        <v>1003</v>
      </c>
      <c r="I184" s="297" t="s">
        <v>1004</v>
      </c>
      <c r="J184" s="297"/>
      <c r="K184" s="340"/>
    </row>
    <row r="185" ht="15" customHeight="1">
      <c r="B185" s="319"/>
      <c r="C185" s="297" t="s">
        <v>1005</v>
      </c>
      <c r="D185" s="297"/>
      <c r="E185" s="297"/>
      <c r="F185" s="318" t="s">
        <v>930</v>
      </c>
      <c r="G185" s="297"/>
      <c r="H185" s="297" t="s">
        <v>1006</v>
      </c>
      <c r="I185" s="297" t="s">
        <v>1004</v>
      </c>
      <c r="J185" s="297"/>
      <c r="K185" s="340"/>
    </row>
    <row r="186" ht="15" customHeight="1">
      <c r="B186" s="319"/>
      <c r="C186" s="297" t="s">
        <v>1007</v>
      </c>
      <c r="D186" s="297"/>
      <c r="E186" s="297"/>
      <c r="F186" s="318" t="s">
        <v>930</v>
      </c>
      <c r="G186" s="297"/>
      <c r="H186" s="297" t="s">
        <v>1008</v>
      </c>
      <c r="I186" s="297" t="s">
        <v>1004</v>
      </c>
      <c r="J186" s="297"/>
      <c r="K186" s="340"/>
    </row>
    <row r="187" ht="15" customHeight="1">
      <c r="B187" s="319"/>
      <c r="C187" s="352" t="s">
        <v>1009</v>
      </c>
      <c r="D187" s="297"/>
      <c r="E187" s="297"/>
      <c r="F187" s="318" t="s">
        <v>930</v>
      </c>
      <c r="G187" s="297"/>
      <c r="H187" s="297" t="s">
        <v>1010</v>
      </c>
      <c r="I187" s="297" t="s">
        <v>1011</v>
      </c>
      <c r="J187" s="353" t="s">
        <v>1012</v>
      </c>
      <c r="K187" s="340"/>
    </row>
    <row r="188" ht="15" customHeight="1">
      <c r="B188" s="319"/>
      <c r="C188" s="303" t="s">
        <v>43</v>
      </c>
      <c r="D188" s="297"/>
      <c r="E188" s="297"/>
      <c r="F188" s="318" t="s">
        <v>924</v>
      </c>
      <c r="G188" s="297"/>
      <c r="H188" s="293" t="s">
        <v>1013</v>
      </c>
      <c r="I188" s="297" t="s">
        <v>1014</v>
      </c>
      <c r="J188" s="297"/>
      <c r="K188" s="340"/>
    </row>
    <row r="189" ht="15" customHeight="1">
      <c r="B189" s="319"/>
      <c r="C189" s="303" t="s">
        <v>1015</v>
      </c>
      <c r="D189" s="297"/>
      <c r="E189" s="297"/>
      <c r="F189" s="318" t="s">
        <v>924</v>
      </c>
      <c r="G189" s="297"/>
      <c r="H189" s="297" t="s">
        <v>1016</v>
      </c>
      <c r="I189" s="297" t="s">
        <v>958</v>
      </c>
      <c r="J189" s="297"/>
      <c r="K189" s="340"/>
    </row>
    <row r="190" ht="15" customHeight="1">
      <c r="B190" s="319"/>
      <c r="C190" s="303" t="s">
        <v>1017</v>
      </c>
      <c r="D190" s="297"/>
      <c r="E190" s="297"/>
      <c r="F190" s="318" t="s">
        <v>924</v>
      </c>
      <c r="G190" s="297"/>
      <c r="H190" s="297" t="s">
        <v>1018</v>
      </c>
      <c r="I190" s="297" t="s">
        <v>958</v>
      </c>
      <c r="J190" s="297"/>
      <c r="K190" s="340"/>
    </row>
    <row r="191" ht="15" customHeight="1">
      <c r="B191" s="319"/>
      <c r="C191" s="303" t="s">
        <v>1019</v>
      </c>
      <c r="D191" s="297"/>
      <c r="E191" s="297"/>
      <c r="F191" s="318" t="s">
        <v>930</v>
      </c>
      <c r="G191" s="297"/>
      <c r="H191" s="297" t="s">
        <v>1020</v>
      </c>
      <c r="I191" s="297" t="s">
        <v>958</v>
      </c>
      <c r="J191" s="297"/>
      <c r="K191" s="340"/>
    </row>
    <row r="192" ht="15" customHeight="1">
      <c r="B192" s="346"/>
      <c r="C192" s="354"/>
      <c r="D192" s="328"/>
      <c r="E192" s="328"/>
      <c r="F192" s="328"/>
      <c r="G192" s="328"/>
      <c r="H192" s="328"/>
      <c r="I192" s="328"/>
      <c r="J192" s="328"/>
      <c r="K192" s="347"/>
    </row>
    <row r="193" ht="18.75" customHeight="1">
      <c r="B193" s="293"/>
      <c r="C193" s="297"/>
      <c r="D193" s="297"/>
      <c r="E193" s="297"/>
      <c r="F193" s="318"/>
      <c r="G193" s="297"/>
      <c r="H193" s="297"/>
      <c r="I193" s="297"/>
      <c r="J193" s="297"/>
      <c r="K193" s="293"/>
    </row>
    <row r="194" ht="18.75" customHeight="1">
      <c r="B194" s="293"/>
      <c r="C194" s="297"/>
      <c r="D194" s="297"/>
      <c r="E194" s="297"/>
      <c r="F194" s="318"/>
      <c r="G194" s="297"/>
      <c r="H194" s="297"/>
      <c r="I194" s="297"/>
      <c r="J194" s="297"/>
      <c r="K194" s="293"/>
    </row>
    <row r="195" ht="18.75" customHeight="1"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</row>
    <row r="196" ht="13.5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ht="21">
      <c r="B197" s="286"/>
      <c r="C197" s="287" t="s">
        <v>1021</v>
      </c>
      <c r="D197" s="287"/>
      <c r="E197" s="287"/>
      <c r="F197" s="287"/>
      <c r="G197" s="287"/>
      <c r="H197" s="287"/>
      <c r="I197" s="287"/>
      <c r="J197" s="287"/>
      <c r="K197" s="288"/>
    </row>
    <row r="198" ht="25.5" customHeight="1">
      <c r="B198" s="286"/>
      <c r="C198" s="355" t="s">
        <v>1022</v>
      </c>
      <c r="D198" s="355"/>
      <c r="E198" s="355"/>
      <c r="F198" s="355" t="s">
        <v>1023</v>
      </c>
      <c r="G198" s="356"/>
      <c r="H198" s="355" t="s">
        <v>1024</v>
      </c>
      <c r="I198" s="355"/>
      <c r="J198" s="355"/>
      <c r="K198" s="288"/>
    </row>
    <row r="199" ht="5.25" customHeight="1">
      <c r="B199" s="319"/>
      <c r="C199" s="316"/>
      <c r="D199" s="316"/>
      <c r="E199" s="316"/>
      <c r="F199" s="316"/>
      <c r="G199" s="297"/>
      <c r="H199" s="316"/>
      <c r="I199" s="316"/>
      <c r="J199" s="316"/>
      <c r="K199" s="340"/>
    </row>
    <row r="200" ht="15" customHeight="1">
      <c r="B200" s="319"/>
      <c r="C200" s="297" t="s">
        <v>1014</v>
      </c>
      <c r="D200" s="297"/>
      <c r="E200" s="297"/>
      <c r="F200" s="318" t="s">
        <v>44</v>
      </c>
      <c r="G200" s="297"/>
      <c r="H200" s="297" t="s">
        <v>1025</v>
      </c>
      <c r="I200" s="297"/>
      <c r="J200" s="297"/>
      <c r="K200" s="340"/>
    </row>
    <row r="201" ht="15" customHeight="1">
      <c r="B201" s="319"/>
      <c r="C201" s="325"/>
      <c r="D201" s="297"/>
      <c r="E201" s="297"/>
      <c r="F201" s="318" t="s">
        <v>45</v>
      </c>
      <c r="G201" s="297"/>
      <c r="H201" s="297" t="s">
        <v>1026</v>
      </c>
      <c r="I201" s="297"/>
      <c r="J201" s="297"/>
      <c r="K201" s="340"/>
    </row>
    <row r="202" ht="15" customHeight="1">
      <c r="B202" s="319"/>
      <c r="C202" s="325"/>
      <c r="D202" s="297"/>
      <c r="E202" s="297"/>
      <c r="F202" s="318" t="s">
        <v>48</v>
      </c>
      <c r="G202" s="297"/>
      <c r="H202" s="297" t="s">
        <v>1027</v>
      </c>
      <c r="I202" s="297"/>
      <c r="J202" s="297"/>
      <c r="K202" s="340"/>
    </row>
    <row r="203" ht="15" customHeight="1">
      <c r="B203" s="319"/>
      <c r="C203" s="297"/>
      <c r="D203" s="297"/>
      <c r="E203" s="297"/>
      <c r="F203" s="318" t="s">
        <v>46</v>
      </c>
      <c r="G203" s="297"/>
      <c r="H203" s="297" t="s">
        <v>1028</v>
      </c>
      <c r="I203" s="297"/>
      <c r="J203" s="297"/>
      <c r="K203" s="340"/>
    </row>
    <row r="204" ht="15" customHeight="1">
      <c r="B204" s="319"/>
      <c r="C204" s="297"/>
      <c r="D204" s="297"/>
      <c r="E204" s="297"/>
      <c r="F204" s="318" t="s">
        <v>47</v>
      </c>
      <c r="G204" s="297"/>
      <c r="H204" s="297" t="s">
        <v>1029</v>
      </c>
      <c r="I204" s="297"/>
      <c r="J204" s="297"/>
      <c r="K204" s="340"/>
    </row>
    <row r="205" ht="15" customHeight="1">
      <c r="B205" s="319"/>
      <c r="C205" s="297"/>
      <c r="D205" s="297"/>
      <c r="E205" s="297"/>
      <c r="F205" s="318"/>
      <c r="G205" s="297"/>
      <c r="H205" s="297"/>
      <c r="I205" s="297"/>
      <c r="J205" s="297"/>
      <c r="K205" s="340"/>
    </row>
    <row r="206" ht="15" customHeight="1">
      <c r="B206" s="319"/>
      <c r="C206" s="297" t="s">
        <v>970</v>
      </c>
      <c r="D206" s="297"/>
      <c r="E206" s="297"/>
      <c r="F206" s="318" t="s">
        <v>80</v>
      </c>
      <c r="G206" s="297"/>
      <c r="H206" s="297" t="s">
        <v>1030</v>
      </c>
      <c r="I206" s="297"/>
      <c r="J206" s="297"/>
      <c r="K206" s="340"/>
    </row>
    <row r="207" ht="15" customHeight="1">
      <c r="B207" s="319"/>
      <c r="C207" s="325"/>
      <c r="D207" s="297"/>
      <c r="E207" s="297"/>
      <c r="F207" s="318" t="s">
        <v>867</v>
      </c>
      <c r="G207" s="297"/>
      <c r="H207" s="297" t="s">
        <v>868</v>
      </c>
      <c r="I207" s="297"/>
      <c r="J207" s="297"/>
      <c r="K207" s="340"/>
    </row>
    <row r="208" ht="15" customHeight="1">
      <c r="B208" s="319"/>
      <c r="C208" s="297"/>
      <c r="D208" s="297"/>
      <c r="E208" s="297"/>
      <c r="F208" s="318" t="s">
        <v>865</v>
      </c>
      <c r="G208" s="297"/>
      <c r="H208" s="297" t="s">
        <v>1031</v>
      </c>
      <c r="I208" s="297"/>
      <c r="J208" s="297"/>
      <c r="K208" s="340"/>
    </row>
    <row r="209" ht="15" customHeight="1">
      <c r="B209" s="357"/>
      <c r="C209" s="325"/>
      <c r="D209" s="325"/>
      <c r="E209" s="325"/>
      <c r="F209" s="318" t="s">
        <v>869</v>
      </c>
      <c r="G209" s="303"/>
      <c r="H209" s="344" t="s">
        <v>870</v>
      </c>
      <c r="I209" s="344"/>
      <c r="J209" s="344"/>
      <c r="K209" s="358"/>
    </row>
    <row r="210" ht="15" customHeight="1">
      <c r="B210" s="357"/>
      <c r="C210" s="325"/>
      <c r="D210" s="325"/>
      <c r="E210" s="325"/>
      <c r="F210" s="318" t="s">
        <v>871</v>
      </c>
      <c r="G210" s="303"/>
      <c r="H210" s="344" t="s">
        <v>850</v>
      </c>
      <c r="I210" s="344"/>
      <c r="J210" s="344"/>
      <c r="K210" s="358"/>
    </row>
    <row r="211" ht="15" customHeight="1">
      <c r="B211" s="357"/>
      <c r="C211" s="325"/>
      <c r="D211" s="325"/>
      <c r="E211" s="325"/>
      <c r="F211" s="359"/>
      <c r="G211" s="303"/>
      <c r="H211" s="360"/>
      <c r="I211" s="360"/>
      <c r="J211" s="360"/>
      <c r="K211" s="358"/>
    </row>
    <row r="212" ht="15" customHeight="1">
      <c r="B212" s="357"/>
      <c r="C212" s="297" t="s">
        <v>994</v>
      </c>
      <c r="D212" s="325"/>
      <c r="E212" s="325"/>
      <c r="F212" s="318">
        <v>1</v>
      </c>
      <c r="G212" s="303"/>
      <c r="H212" s="344" t="s">
        <v>1032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18">
        <v>2</v>
      </c>
      <c r="G213" s="303"/>
      <c r="H213" s="344" t="s">
        <v>1033</v>
      </c>
      <c r="I213" s="344"/>
      <c r="J213" s="344"/>
      <c r="K213" s="358"/>
    </row>
    <row r="214" ht="15" customHeight="1">
      <c r="B214" s="357"/>
      <c r="C214" s="325"/>
      <c r="D214" s="325"/>
      <c r="E214" s="325"/>
      <c r="F214" s="318">
        <v>3</v>
      </c>
      <c r="G214" s="303"/>
      <c r="H214" s="344" t="s">
        <v>1034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4</v>
      </c>
      <c r="G215" s="303"/>
      <c r="H215" s="344" t="s">
        <v>1035</v>
      </c>
      <c r="I215" s="344"/>
      <c r="J215" s="344"/>
      <c r="K215" s="358"/>
    </row>
    <row r="216" ht="12.75" customHeight="1">
      <c r="B216" s="361"/>
      <c r="C216" s="362"/>
      <c r="D216" s="362"/>
      <c r="E216" s="362"/>
      <c r="F216" s="362"/>
      <c r="G216" s="362"/>
      <c r="H216" s="362"/>
      <c r="I216" s="362"/>
      <c r="J216" s="362"/>
      <c r="K216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Tomáš-NTB\Tomáš</dc:creator>
  <cp:lastModifiedBy>Tomáš-NTB\Tomáš</cp:lastModifiedBy>
  <dcterms:created xsi:type="dcterms:W3CDTF">2019-01-28T19:21:22Z</dcterms:created>
  <dcterms:modified xsi:type="dcterms:W3CDTF">2019-01-28T19:21:26Z</dcterms:modified>
</cp:coreProperties>
</file>